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LarsNussbaumer\Downloads\"/>
    </mc:Choice>
  </mc:AlternateContent>
  <xr:revisionPtr revIDLastSave="0" documentId="8_{88A6E839-CED8-4820-AAE3-6807C53898F6}" xr6:coauthVersionLast="47" xr6:coauthVersionMax="47" xr10:uidLastSave="{00000000-0000-0000-0000-000000000000}"/>
  <bookViews>
    <workbookView xWindow="41475" yWindow="2850" windowWidth="28800" windowHeight="15345" activeTab="1" xr2:uid="{00000000-000D-0000-FFFF-FFFF00000000}"/>
  </bookViews>
  <sheets>
    <sheet name="Risiko-Bewertungsmatrix" sheetId="3" r:id="rId1"/>
    <sheet name="Analyse" sheetId="1" r:id="rId2"/>
  </sheets>
  <definedNames>
    <definedName name="_xlnm._FilterDatabase" localSheetId="1" hidden="1">Analyse!$B$7:$AL$112</definedName>
    <definedName name="_xlnm.Print_Titles" localSheetId="1">Analyse!$1:$7</definedName>
    <definedName name="Strategie" comment="Vermeidung">'Risiko-Bewertungsmatrix'!$B$28:$B$34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3" l="1"/>
  <c r="K14" i="3"/>
  <c r="J14" i="3"/>
  <c r="I14" i="3"/>
  <c r="H14" i="3"/>
  <c r="G14" i="3"/>
  <c r="F14" i="3"/>
  <c r="E14" i="3"/>
  <c r="D14" i="3"/>
  <c r="M13" i="3"/>
  <c r="I13" i="3"/>
  <c r="H13" i="3"/>
  <c r="G13" i="3"/>
  <c r="F13" i="3"/>
  <c r="E13" i="3"/>
  <c r="D13" i="3"/>
  <c r="M12" i="3"/>
  <c r="L12" i="3"/>
  <c r="K12" i="3"/>
  <c r="J12" i="3"/>
  <c r="G12" i="3"/>
  <c r="F12" i="3"/>
  <c r="E12" i="3"/>
  <c r="D12" i="3"/>
  <c r="K11" i="3"/>
  <c r="J11" i="3"/>
  <c r="I11" i="3"/>
  <c r="H11" i="3"/>
  <c r="F11" i="3"/>
  <c r="E11" i="3"/>
  <c r="D11" i="3"/>
  <c r="M10" i="3"/>
  <c r="L10" i="3"/>
  <c r="I10" i="3"/>
  <c r="H10" i="3"/>
  <c r="G10" i="3"/>
  <c r="F10" i="3"/>
  <c r="E10" i="3"/>
  <c r="D10" i="3"/>
  <c r="M9" i="3"/>
  <c r="L9" i="3"/>
  <c r="K9" i="3"/>
  <c r="J9" i="3"/>
  <c r="H9" i="3"/>
  <c r="G9" i="3"/>
  <c r="E9" i="3"/>
  <c r="D9" i="3"/>
  <c r="M8" i="3"/>
  <c r="L8" i="3"/>
  <c r="K8" i="3"/>
  <c r="J8" i="3"/>
  <c r="I8" i="3"/>
  <c r="G8" i="3"/>
  <c r="F8" i="3"/>
  <c r="D8" i="3"/>
  <c r="AG9" i="1" l="1"/>
  <c r="W9" i="1"/>
  <c r="Z10" i="1" l="1"/>
  <c r="AF14" i="1" l="1"/>
  <c r="AE14" i="1"/>
  <c r="K14" i="1" s="1"/>
  <c r="AB14" i="1"/>
  <c r="AA14" i="1" s="1"/>
  <c r="Y14" i="1" s="1"/>
  <c r="V14" i="1"/>
  <c r="U14" i="1"/>
  <c r="R14" i="1"/>
  <c r="Q14" i="1" s="1"/>
  <c r="O14" i="1" s="1"/>
  <c r="L14" i="1"/>
  <c r="V21" i="1"/>
  <c r="U21" i="1"/>
  <c r="V20" i="1"/>
  <c r="U20" i="1"/>
  <c r="V19" i="1"/>
  <c r="U19" i="1"/>
  <c r="V18" i="1"/>
  <c r="U18" i="1"/>
  <c r="V17" i="1"/>
  <c r="U17" i="1"/>
  <c r="V16" i="1"/>
  <c r="U16" i="1"/>
  <c r="V15" i="1"/>
  <c r="U15" i="1"/>
  <c r="V13" i="1"/>
  <c r="U13" i="1"/>
  <c r="R19" i="1"/>
  <c r="Q19" i="1" s="1"/>
  <c r="R18" i="1"/>
  <c r="Q18" i="1" s="1"/>
  <c r="P18" i="1" s="1"/>
  <c r="R17" i="1"/>
  <c r="Q17" i="1" s="1"/>
  <c r="O17" i="1" s="1"/>
  <c r="P17" i="1"/>
  <c r="R16" i="1"/>
  <c r="Q16" i="1" s="1"/>
  <c r="R15" i="1"/>
  <c r="Q15" i="1" s="1"/>
  <c r="R13" i="1"/>
  <c r="Q13" i="1" s="1"/>
  <c r="O13" i="1" s="1"/>
  <c r="AF18" i="1"/>
  <c r="AE18" i="1"/>
  <c r="AF17" i="1"/>
  <c r="AE17" i="1"/>
  <c r="AF16" i="1"/>
  <c r="AE16" i="1"/>
  <c r="AF15" i="1"/>
  <c r="AE15" i="1"/>
  <c r="AF13" i="1"/>
  <c r="AE13" i="1"/>
  <c r="AF12" i="1"/>
  <c r="L12" i="1" s="1"/>
  <c r="AE12" i="1"/>
  <c r="AB18" i="1"/>
  <c r="AA18" i="1"/>
  <c r="Z18" i="1" s="1"/>
  <c r="AB17" i="1"/>
  <c r="AA17" i="1"/>
  <c r="Y17" i="1" s="1"/>
  <c r="Z17" i="1"/>
  <c r="AB15" i="1"/>
  <c r="AA15" i="1" s="1"/>
  <c r="AB13" i="1"/>
  <c r="AA13" i="1" s="1"/>
  <c r="Y13" i="1" s="1"/>
  <c r="AB12" i="1"/>
  <c r="AA12" i="1" s="1"/>
  <c r="R12" i="1"/>
  <c r="Q12" i="1" s="1"/>
  <c r="O12" i="1" s="1"/>
  <c r="K12" i="1"/>
  <c r="U12" i="1"/>
  <c r="V12" i="1"/>
  <c r="N14" i="1" l="1"/>
  <c r="M12" i="1"/>
  <c r="P12" i="1"/>
  <c r="N13" i="1"/>
  <c r="N15" i="1"/>
  <c r="N16" i="1"/>
  <c r="N17" i="1"/>
  <c r="N18" i="1"/>
  <c r="M14" i="1"/>
  <c r="Z15" i="1"/>
  <c r="Y15" i="1"/>
  <c r="O18" i="1"/>
  <c r="Y18" i="1"/>
  <c r="O19" i="1"/>
  <c r="P19" i="1"/>
  <c r="M13" i="1"/>
  <c r="M15" i="1"/>
  <c r="M16" i="1"/>
  <c r="M17" i="1"/>
  <c r="M18" i="1"/>
  <c r="K16" i="1"/>
  <c r="N12" i="1"/>
  <c r="L15" i="1"/>
  <c r="L17" i="1"/>
  <c r="L18" i="1"/>
  <c r="Z13" i="1"/>
  <c r="P13" i="1"/>
  <c r="K15" i="1"/>
  <c r="L16" i="1"/>
  <c r="K17" i="1"/>
  <c r="K18" i="1"/>
  <c r="P14" i="1"/>
  <c r="Z14" i="1"/>
  <c r="L13" i="1"/>
  <c r="K13" i="1"/>
  <c r="P16" i="1"/>
  <c r="O16" i="1"/>
  <c r="O15" i="1"/>
  <c r="P15" i="1"/>
  <c r="Z12" i="1"/>
  <c r="Y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R8" i="1"/>
  <c r="Q8" i="1" s="1"/>
  <c r="U8" i="1"/>
  <c r="V8"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AB111" i="1"/>
  <c r="AB110" i="1"/>
  <c r="AB109" i="1"/>
  <c r="AB108" i="1"/>
  <c r="AB107" i="1"/>
  <c r="AB106" i="1"/>
  <c r="AB105" i="1"/>
  <c r="AB104" i="1"/>
  <c r="AB103" i="1"/>
  <c r="AB102" i="1"/>
  <c r="AB101" i="1"/>
  <c r="AB100" i="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A20" i="1" s="1"/>
  <c r="Z20" i="1" s="1"/>
  <c r="AB19" i="1"/>
  <c r="AA19" i="1" s="1"/>
  <c r="Z19" i="1" s="1"/>
  <c r="AB16" i="1"/>
  <c r="AA16" i="1" s="1"/>
  <c r="Z16" i="1" s="1"/>
  <c r="AB11" i="1"/>
  <c r="AA11" i="1" s="1"/>
  <c r="Z11" i="1" s="1"/>
  <c r="AB10" i="1"/>
  <c r="AA10" i="1" s="1"/>
  <c r="AB9" i="1"/>
  <c r="AB8" i="1"/>
  <c r="O8" i="1" l="1"/>
  <c r="P8"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Q21" i="1" s="1"/>
  <c r="P21" i="1" s="1"/>
  <c r="R20" i="1"/>
  <c r="Q20" i="1" s="1"/>
  <c r="P20" i="1" s="1"/>
  <c r="R11" i="1"/>
  <c r="Q11" i="1" s="1"/>
  <c r="P11" i="1" s="1"/>
  <c r="R10" i="1"/>
  <c r="Q10" i="1" s="1"/>
  <c r="R9" i="1"/>
  <c r="Q9" i="1" s="1"/>
  <c r="AF10" i="1" l="1"/>
  <c r="N10" i="1" s="1"/>
  <c r="AE10" i="1"/>
  <c r="Y10" i="1"/>
  <c r="V10" i="1"/>
  <c r="U10" i="1"/>
  <c r="AF9" i="1"/>
  <c r="AE9" i="1"/>
  <c r="AA9" i="1"/>
  <c r="V9" i="1"/>
  <c r="U9" i="1"/>
  <c r="M10" i="1" l="1"/>
  <c r="K10" i="1"/>
  <c r="L10" i="1"/>
  <c r="Y9" i="1"/>
  <c r="Z9" i="1"/>
  <c r="O9" i="1"/>
  <c r="P9" i="1"/>
  <c r="N9" i="1"/>
  <c r="O10" i="1"/>
  <c r="P10" i="1"/>
  <c r="M9" i="1"/>
  <c r="K9" i="1"/>
  <c r="L9" i="1"/>
  <c r="AH5" i="1"/>
  <c r="AK5" i="1"/>
  <c r="AJ5" i="1"/>
  <c r="N6" i="1"/>
  <c r="AG5" i="1"/>
  <c r="V11" i="1"/>
  <c r="N11" i="1" s="1"/>
  <c r="AF111" i="1"/>
  <c r="L111" i="1" s="1"/>
  <c r="AE111" i="1"/>
  <c r="Y111" i="1"/>
  <c r="V111" i="1"/>
  <c r="U111" i="1"/>
  <c r="O111" i="1"/>
  <c r="AF110" i="1"/>
  <c r="AE110" i="1"/>
  <c r="K110" i="1" s="1"/>
  <c r="Y110" i="1"/>
  <c r="V110" i="1"/>
  <c r="U110" i="1"/>
  <c r="O110" i="1"/>
  <c r="L110" i="1"/>
  <c r="AF109" i="1"/>
  <c r="L109" i="1" s="1"/>
  <c r="AE109" i="1"/>
  <c r="K109" i="1" s="1"/>
  <c r="Y109" i="1"/>
  <c r="V109" i="1"/>
  <c r="U109" i="1"/>
  <c r="M109" i="1" s="1"/>
  <c r="O109" i="1"/>
  <c r="AF108" i="1"/>
  <c r="L108" i="1" s="1"/>
  <c r="AE108" i="1"/>
  <c r="K108" i="1" s="1"/>
  <c r="Y108" i="1"/>
  <c r="V108" i="1"/>
  <c r="U108" i="1"/>
  <c r="O108" i="1"/>
  <c r="AF107" i="1"/>
  <c r="L107" i="1" s="1"/>
  <c r="AE107" i="1"/>
  <c r="K107" i="1" s="1"/>
  <c r="Y107" i="1"/>
  <c r="V107" i="1"/>
  <c r="U107" i="1"/>
  <c r="O107" i="1"/>
  <c r="AF106" i="1"/>
  <c r="L106" i="1" s="1"/>
  <c r="AE106" i="1"/>
  <c r="K106" i="1" s="1"/>
  <c r="Y106" i="1"/>
  <c r="V106" i="1"/>
  <c r="U106" i="1"/>
  <c r="O106" i="1"/>
  <c r="AF105" i="1"/>
  <c r="N105" i="1" s="1"/>
  <c r="AE105" i="1"/>
  <c r="K105" i="1" s="1"/>
  <c r="Y105" i="1"/>
  <c r="V105" i="1"/>
  <c r="U105" i="1"/>
  <c r="O105" i="1"/>
  <c r="AF104" i="1"/>
  <c r="L104" i="1" s="1"/>
  <c r="AE104" i="1"/>
  <c r="K104" i="1" s="1"/>
  <c r="Y104" i="1"/>
  <c r="V104" i="1"/>
  <c r="U104" i="1"/>
  <c r="O104" i="1"/>
  <c r="AF103" i="1"/>
  <c r="AE103" i="1"/>
  <c r="K103" i="1" s="1"/>
  <c r="Y103" i="1"/>
  <c r="V103" i="1"/>
  <c r="U103" i="1"/>
  <c r="O103" i="1"/>
  <c r="AF102" i="1"/>
  <c r="L102" i="1" s="1"/>
  <c r="AE102" i="1"/>
  <c r="K102" i="1" s="1"/>
  <c r="Y102" i="1"/>
  <c r="V102" i="1"/>
  <c r="U102" i="1"/>
  <c r="M102" i="1" s="1"/>
  <c r="O102" i="1"/>
  <c r="AF101" i="1"/>
  <c r="AE101" i="1"/>
  <c r="K101" i="1" s="1"/>
  <c r="Y101" i="1"/>
  <c r="V101" i="1"/>
  <c r="U101" i="1"/>
  <c r="O101" i="1"/>
  <c r="AF100" i="1"/>
  <c r="L100" i="1" s="1"/>
  <c r="AE100" i="1"/>
  <c r="K100" i="1" s="1"/>
  <c r="Y100" i="1"/>
  <c r="V100" i="1"/>
  <c r="U100" i="1"/>
  <c r="O100" i="1"/>
  <c r="AF99" i="1"/>
  <c r="AE99" i="1"/>
  <c r="K99" i="1" s="1"/>
  <c r="Y99" i="1"/>
  <c r="V99" i="1"/>
  <c r="U99" i="1"/>
  <c r="O99" i="1"/>
  <c r="AF98" i="1"/>
  <c r="L98" i="1" s="1"/>
  <c r="AE98" i="1"/>
  <c r="K98" i="1" s="1"/>
  <c r="Y98" i="1"/>
  <c r="V98" i="1"/>
  <c r="U98" i="1"/>
  <c r="O98" i="1"/>
  <c r="AF97" i="1"/>
  <c r="AE97" i="1"/>
  <c r="K97" i="1" s="1"/>
  <c r="Y97" i="1"/>
  <c r="V97" i="1"/>
  <c r="U97" i="1"/>
  <c r="O97" i="1"/>
  <c r="AF96" i="1"/>
  <c r="L96" i="1" s="1"/>
  <c r="AE96" i="1"/>
  <c r="K96" i="1" s="1"/>
  <c r="Y96" i="1"/>
  <c r="V96" i="1"/>
  <c r="N96" i="1" s="1"/>
  <c r="U96" i="1"/>
  <c r="O96" i="1"/>
  <c r="AF95" i="1"/>
  <c r="L95" i="1" s="1"/>
  <c r="AE95" i="1"/>
  <c r="K95" i="1" s="1"/>
  <c r="Y95" i="1"/>
  <c r="V95" i="1"/>
  <c r="U95" i="1"/>
  <c r="O95" i="1"/>
  <c r="AF94" i="1"/>
  <c r="AE94" i="1"/>
  <c r="K94" i="1" s="1"/>
  <c r="Y94" i="1"/>
  <c r="V94" i="1"/>
  <c r="U94" i="1"/>
  <c r="M94" i="1" s="1"/>
  <c r="O94" i="1"/>
  <c r="L94" i="1"/>
  <c r="AF93" i="1"/>
  <c r="AE93" i="1"/>
  <c r="K93" i="1" s="1"/>
  <c r="Y93" i="1"/>
  <c r="V93" i="1"/>
  <c r="U93" i="1"/>
  <c r="O93" i="1"/>
  <c r="AF92" i="1"/>
  <c r="L92" i="1" s="1"/>
  <c r="AE92" i="1"/>
  <c r="K92" i="1" s="1"/>
  <c r="Y92" i="1"/>
  <c r="V92" i="1"/>
  <c r="U92" i="1"/>
  <c r="O92" i="1"/>
  <c r="AF91" i="1"/>
  <c r="AE91" i="1"/>
  <c r="K91" i="1" s="1"/>
  <c r="Y91" i="1"/>
  <c r="V91" i="1"/>
  <c r="U91" i="1"/>
  <c r="O91" i="1"/>
  <c r="AF90" i="1"/>
  <c r="L90" i="1" s="1"/>
  <c r="AE90" i="1"/>
  <c r="K90" i="1" s="1"/>
  <c r="Y90" i="1"/>
  <c r="V90" i="1"/>
  <c r="U90" i="1"/>
  <c r="O90" i="1"/>
  <c r="AF89" i="1"/>
  <c r="L89" i="1" s="1"/>
  <c r="AE89" i="1"/>
  <c r="K89" i="1" s="1"/>
  <c r="Y89" i="1"/>
  <c r="V89" i="1"/>
  <c r="U89" i="1"/>
  <c r="O89" i="1"/>
  <c r="AF88" i="1"/>
  <c r="L88" i="1" s="1"/>
  <c r="AE88" i="1"/>
  <c r="K88" i="1" s="1"/>
  <c r="Y88" i="1"/>
  <c r="V88" i="1"/>
  <c r="U88" i="1"/>
  <c r="O88" i="1"/>
  <c r="AF87" i="1"/>
  <c r="AE87" i="1"/>
  <c r="K87" i="1" s="1"/>
  <c r="Y87" i="1"/>
  <c r="V87" i="1"/>
  <c r="U87" i="1"/>
  <c r="O87" i="1"/>
  <c r="AF86" i="1"/>
  <c r="L86" i="1" s="1"/>
  <c r="AE86" i="1"/>
  <c r="K86" i="1" s="1"/>
  <c r="Y86" i="1"/>
  <c r="V86" i="1"/>
  <c r="U86" i="1"/>
  <c r="O86" i="1"/>
  <c r="AF85" i="1"/>
  <c r="AE85" i="1"/>
  <c r="K85" i="1" s="1"/>
  <c r="Y85" i="1"/>
  <c r="V85" i="1"/>
  <c r="U85" i="1"/>
  <c r="O85" i="1"/>
  <c r="AF84" i="1"/>
  <c r="L84" i="1" s="1"/>
  <c r="AE84" i="1"/>
  <c r="K84" i="1" s="1"/>
  <c r="Y84" i="1"/>
  <c r="V84" i="1"/>
  <c r="U84" i="1"/>
  <c r="O84" i="1"/>
  <c r="AF83" i="1"/>
  <c r="L83" i="1" s="1"/>
  <c r="AE83" i="1"/>
  <c r="K83" i="1" s="1"/>
  <c r="Y83" i="1"/>
  <c r="V83" i="1"/>
  <c r="U83" i="1"/>
  <c r="M83" i="1" s="1"/>
  <c r="O83" i="1"/>
  <c r="AF82" i="1"/>
  <c r="L82" i="1" s="1"/>
  <c r="AE82" i="1"/>
  <c r="K82" i="1" s="1"/>
  <c r="Y82" i="1"/>
  <c r="V82" i="1"/>
  <c r="U82" i="1"/>
  <c r="O82" i="1"/>
  <c r="AF81" i="1"/>
  <c r="AE81" i="1"/>
  <c r="K81" i="1" s="1"/>
  <c r="Y81" i="1"/>
  <c r="V81" i="1"/>
  <c r="U81" i="1"/>
  <c r="O81" i="1"/>
  <c r="AF80" i="1"/>
  <c r="L80" i="1" s="1"/>
  <c r="AE80" i="1"/>
  <c r="K80" i="1" s="1"/>
  <c r="Y80" i="1"/>
  <c r="V80" i="1"/>
  <c r="U80" i="1"/>
  <c r="O80" i="1"/>
  <c r="AF79" i="1"/>
  <c r="AE79" i="1"/>
  <c r="K79" i="1" s="1"/>
  <c r="Y79" i="1"/>
  <c r="V79" i="1"/>
  <c r="N79" i="1" s="1"/>
  <c r="U79" i="1"/>
  <c r="O79" i="1"/>
  <c r="AF78" i="1"/>
  <c r="L78" i="1" s="1"/>
  <c r="AE78" i="1"/>
  <c r="K78" i="1" s="1"/>
  <c r="Y78" i="1"/>
  <c r="V78" i="1"/>
  <c r="N78" i="1" s="1"/>
  <c r="U78" i="1"/>
  <c r="O78" i="1"/>
  <c r="AF77" i="1"/>
  <c r="AE77" i="1"/>
  <c r="K77" i="1" s="1"/>
  <c r="Y77" i="1"/>
  <c r="V77" i="1"/>
  <c r="U77" i="1"/>
  <c r="O77" i="1"/>
  <c r="AF76" i="1"/>
  <c r="L76" i="1" s="1"/>
  <c r="AE76" i="1"/>
  <c r="K76" i="1" s="1"/>
  <c r="Y76" i="1"/>
  <c r="V76" i="1"/>
  <c r="N76" i="1" s="1"/>
  <c r="U76" i="1"/>
  <c r="O76" i="1"/>
  <c r="AF75" i="1"/>
  <c r="L75" i="1" s="1"/>
  <c r="AE75" i="1"/>
  <c r="K75" i="1" s="1"/>
  <c r="Y75" i="1"/>
  <c r="V75" i="1"/>
  <c r="U75" i="1"/>
  <c r="O75" i="1"/>
  <c r="AF74" i="1"/>
  <c r="L74" i="1" s="1"/>
  <c r="AE74" i="1"/>
  <c r="K74" i="1" s="1"/>
  <c r="Y74" i="1"/>
  <c r="V74" i="1"/>
  <c r="N74" i="1" s="1"/>
  <c r="U74" i="1"/>
  <c r="O74" i="1"/>
  <c r="AF73" i="1"/>
  <c r="L73" i="1" s="1"/>
  <c r="AE73" i="1"/>
  <c r="K73" i="1" s="1"/>
  <c r="Y73" i="1"/>
  <c r="V73" i="1"/>
  <c r="U73" i="1"/>
  <c r="M73" i="1" s="1"/>
  <c r="O73" i="1"/>
  <c r="AF72" i="1"/>
  <c r="L72" i="1" s="1"/>
  <c r="AE72" i="1"/>
  <c r="K72" i="1" s="1"/>
  <c r="Y72" i="1"/>
  <c r="V72" i="1"/>
  <c r="U72" i="1"/>
  <c r="O72" i="1"/>
  <c r="AF71" i="1"/>
  <c r="L71" i="1" s="1"/>
  <c r="AE71" i="1"/>
  <c r="K71" i="1" s="1"/>
  <c r="Y71" i="1"/>
  <c r="V71" i="1"/>
  <c r="U71" i="1"/>
  <c r="O71" i="1"/>
  <c r="AF70" i="1"/>
  <c r="L70" i="1" s="1"/>
  <c r="AE70" i="1"/>
  <c r="K70" i="1" s="1"/>
  <c r="Y70" i="1"/>
  <c r="V70" i="1"/>
  <c r="U70" i="1"/>
  <c r="M70" i="1" s="1"/>
  <c r="O70" i="1"/>
  <c r="AF69" i="1"/>
  <c r="AE69" i="1"/>
  <c r="K69" i="1" s="1"/>
  <c r="Y69" i="1"/>
  <c r="V69" i="1"/>
  <c r="U69" i="1"/>
  <c r="O69" i="1"/>
  <c r="AF68" i="1"/>
  <c r="L68" i="1" s="1"/>
  <c r="AE68" i="1"/>
  <c r="K68" i="1" s="1"/>
  <c r="Y68" i="1"/>
  <c r="V68" i="1"/>
  <c r="U68" i="1"/>
  <c r="M68" i="1" s="1"/>
  <c r="O68" i="1"/>
  <c r="AF67" i="1"/>
  <c r="N67" i="1" s="1"/>
  <c r="AE67" i="1"/>
  <c r="K67" i="1" s="1"/>
  <c r="Y67" i="1"/>
  <c r="V67" i="1"/>
  <c r="U67" i="1"/>
  <c r="M67" i="1" s="1"/>
  <c r="O67" i="1"/>
  <c r="AF66" i="1"/>
  <c r="L66" i="1" s="1"/>
  <c r="AE66" i="1"/>
  <c r="K66" i="1" s="1"/>
  <c r="Y66" i="1"/>
  <c r="V66" i="1"/>
  <c r="U66" i="1"/>
  <c r="O66" i="1"/>
  <c r="AF65" i="1"/>
  <c r="AE65" i="1"/>
  <c r="K65" i="1" s="1"/>
  <c r="Y65" i="1"/>
  <c r="V65" i="1"/>
  <c r="U65" i="1"/>
  <c r="O65" i="1"/>
  <c r="AF64" i="1"/>
  <c r="L64" i="1" s="1"/>
  <c r="AE64" i="1"/>
  <c r="K64" i="1" s="1"/>
  <c r="Y64" i="1"/>
  <c r="V64" i="1"/>
  <c r="U64" i="1"/>
  <c r="O64" i="1"/>
  <c r="AF63" i="1"/>
  <c r="L63" i="1" s="1"/>
  <c r="AE63" i="1"/>
  <c r="K63" i="1" s="1"/>
  <c r="Y63" i="1"/>
  <c r="V63" i="1"/>
  <c r="N63" i="1" s="1"/>
  <c r="U63" i="1"/>
  <c r="O63" i="1"/>
  <c r="AF62" i="1"/>
  <c r="L62" i="1" s="1"/>
  <c r="AE62" i="1"/>
  <c r="K62" i="1" s="1"/>
  <c r="Y62" i="1"/>
  <c r="V62" i="1"/>
  <c r="U62" i="1"/>
  <c r="O62" i="1"/>
  <c r="AF61" i="1"/>
  <c r="L61" i="1" s="1"/>
  <c r="AE61" i="1"/>
  <c r="K61" i="1" s="1"/>
  <c r="Y61" i="1"/>
  <c r="V61" i="1"/>
  <c r="N61" i="1" s="1"/>
  <c r="U61" i="1"/>
  <c r="O61" i="1"/>
  <c r="AF60" i="1"/>
  <c r="L60" i="1" s="1"/>
  <c r="AE60" i="1"/>
  <c r="K60" i="1" s="1"/>
  <c r="Y60" i="1"/>
  <c r="V60" i="1"/>
  <c r="N60" i="1" s="1"/>
  <c r="U60" i="1"/>
  <c r="O60" i="1"/>
  <c r="AF59" i="1"/>
  <c r="L59" i="1" s="1"/>
  <c r="AE59" i="1"/>
  <c r="K59" i="1" s="1"/>
  <c r="Y59" i="1"/>
  <c r="V59" i="1"/>
  <c r="U59" i="1"/>
  <c r="O59" i="1"/>
  <c r="AF58" i="1"/>
  <c r="L58" i="1" s="1"/>
  <c r="AE58" i="1"/>
  <c r="Y58" i="1"/>
  <c r="V58" i="1"/>
  <c r="U58" i="1"/>
  <c r="O58" i="1"/>
  <c r="AF57" i="1"/>
  <c r="L57" i="1" s="1"/>
  <c r="AE57" i="1"/>
  <c r="K57" i="1" s="1"/>
  <c r="Y57" i="1"/>
  <c r="V57" i="1"/>
  <c r="U57" i="1"/>
  <c r="M57" i="1" s="1"/>
  <c r="O57" i="1"/>
  <c r="AF56" i="1"/>
  <c r="L56" i="1" s="1"/>
  <c r="AE56" i="1"/>
  <c r="K56" i="1" s="1"/>
  <c r="Y56" i="1"/>
  <c r="V56" i="1"/>
  <c r="U56" i="1"/>
  <c r="O56" i="1"/>
  <c r="AF55" i="1"/>
  <c r="L55" i="1" s="1"/>
  <c r="AE55" i="1"/>
  <c r="Y55" i="1"/>
  <c r="V55" i="1"/>
  <c r="U55" i="1"/>
  <c r="M55" i="1" s="1"/>
  <c r="O55" i="1"/>
  <c r="AF54" i="1"/>
  <c r="L54" i="1" s="1"/>
  <c r="AE54" i="1"/>
  <c r="Y54" i="1"/>
  <c r="V54" i="1"/>
  <c r="U54" i="1"/>
  <c r="O54" i="1"/>
  <c r="AF53" i="1"/>
  <c r="L53" i="1" s="1"/>
  <c r="AE53" i="1"/>
  <c r="K53" i="1" s="1"/>
  <c r="Y53" i="1"/>
  <c r="V53" i="1"/>
  <c r="U53" i="1"/>
  <c r="O53" i="1"/>
  <c r="AF52" i="1"/>
  <c r="AE52" i="1"/>
  <c r="Y52" i="1"/>
  <c r="V52" i="1"/>
  <c r="U52" i="1"/>
  <c r="M52" i="1" s="1"/>
  <c r="O52" i="1"/>
  <c r="L52" i="1"/>
  <c r="AF51" i="1"/>
  <c r="L51" i="1" s="1"/>
  <c r="AE51" i="1"/>
  <c r="K51" i="1" s="1"/>
  <c r="Y51" i="1"/>
  <c r="V51" i="1"/>
  <c r="U51" i="1"/>
  <c r="O51" i="1"/>
  <c r="AF50" i="1"/>
  <c r="L50" i="1" s="1"/>
  <c r="AE50" i="1"/>
  <c r="Y50" i="1"/>
  <c r="V50" i="1"/>
  <c r="U50" i="1"/>
  <c r="O50" i="1"/>
  <c r="AF49" i="1"/>
  <c r="L49" i="1" s="1"/>
  <c r="AE49" i="1"/>
  <c r="K49" i="1" s="1"/>
  <c r="Y49" i="1"/>
  <c r="V49" i="1"/>
  <c r="U49" i="1"/>
  <c r="O49" i="1"/>
  <c r="AF48" i="1"/>
  <c r="L48" i="1" s="1"/>
  <c r="AE48" i="1"/>
  <c r="K48" i="1" s="1"/>
  <c r="Y48" i="1"/>
  <c r="V48" i="1"/>
  <c r="U48" i="1"/>
  <c r="O48" i="1"/>
  <c r="AF47" i="1"/>
  <c r="L47" i="1" s="1"/>
  <c r="AE47" i="1"/>
  <c r="K47" i="1" s="1"/>
  <c r="Y47" i="1"/>
  <c r="V47" i="1"/>
  <c r="U47" i="1"/>
  <c r="O47" i="1"/>
  <c r="AF46" i="1"/>
  <c r="L46" i="1" s="1"/>
  <c r="AE46" i="1"/>
  <c r="M46" i="1" s="1"/>
  <c r="Y46" i="1"/>
  <c r="V46" i="1"/>
  <c r="U46" i="1"/>
  <c r="O46" i="1"/>
  <c r="AF45" i="1"/>
  <c r="L45" i="1" s="1"/>
  <c r="AE45" i="1"/>
  <c r="Y45" i="1"/>
  <c r="V45" i="1"/>
  <c r="U45" i="1"/>
  <c r="O45" i="1"/>
  <c r="AF44" i="1"/>
  <c r="L44" i="1" s="1"/>
  <c r="AE44" i="1"/>
  <c r="Y44" i="1"/>
  <c r="V44" i="1"/>
  <c r="U44" i="1"/>
  <c r="O44" i="1"/>
  <c r="AF43" i="1"/>
  <c r="L43" i="1" s="1"/>
  <c r="AE43" i="1"/>
  <c r="K43" i="1" s="1"/>
  <c r="Y43" i="1"/>
  <c r="V43" i="1"/>
  <c r="U43" i="1"/>
  <c r="M43" i="1" s="1"/>
  <c r="O43" i="1"/>
  <c r="AF42" i="1"/>
  <c r="AE42" i="1"/>
  <c r="Y42" i="1"/>
  <c r="V42" i="1"/>
  <c r="U42" i="1"/>
  <c r="O42" i="1"/>
  <c r="L42" i="1"/>
  <c r="AF41" i="1"/>
  <c r="L41" i="1" s="1"/>
  <c r="AE41" i="1"/>
  <c r="K41" i="1" s="1"/>
  <c r="Y41" i="1"/>
  <c r="V41" i="1"/>
  <c r="U41" i="1"/>
  <c r="M41" i="1" s="1"/>
  <c r="O41" i="1"/>
  <c r="AF40" i="1"/>
  <c r="L40" i="1" s="1"/>
  <c r="AE40" i="1"/>
  <c r="M40" i="1" s="1"/>
  <c r="Y40" i="1"/>
  <c r="V40" i="1"/>
  <c r="U40" i="1"/>
  <c r="O40" i="1"/>
  <c r="AF39" i="1"/>
  <c r="L39" i="1" s="1"/>
  <c r="AE39" i="1"/>
  <c r="Y39" i="1"/>
  <c r="V39" i="1"/>
  <c r="U39" i="1"/>
  <c r="O39" i="1"/>
  <c r="AF38" i="1"/>
  <c r="L38" i="1" s="1"/>
  <c r="AE38" i="1"/>
  <c r="K38" i="1" s="1"/>
  <c r="Y38" i="1"/>
  <c r="V38" i="1"/>
  <c r="U38" i="1"/>
  <c r="O38" i="1"/>
  <c r="AF37" i="1"/>
  <c r="L37" i="1" s="1"/>
  <c r="AE37" i="1"/>
  <c r="K37" i="1" s="1"/>
  <c r="Y37" i="1"/>
  <c r="V37" i="1"/>
  <c r="U37" i="1"/>
  <c r="M37" i="1" s="1"/>
  <c r="O37" i="1"/>
  <c r="AF36" i="1"/>
  <c r="L36" i="1" s="1"/>
  <c r="AE36" i="1"/>
  <c r="K36" i="1" s="1"/>
  <c r="Y36" i="1"/>
  <c r="V36" i="1"/>
  <c r="U36" i="1"/>
  <c r="O36" i="1"/>
  <c r="AF35" i="1"/>
  <c r="L35" i="1" s="1"/>
  <c r="AE35" i="1"/>
  <c r="K35" i="1" s="1"/>
  <c r="Y35" i="1"/>
  <c r="V35" i="1"/>
  <c r="U35" i="1"/>
  <c r="M35" i="1" s="1"/>
  <c r="O35" i="1"/>
  <c r="AF34" i="1"/>
  <c r="L34" i="1" s="1"/>
  <c r="AE34" i="1"/>
  <c r="Y34" i="1"/>
  <c r="V34" i="1"/>
  <c r="U34" i="1"/>
  <c r="M34" i="1" s="1"/>
  <c r="O34" i="1"/>
  <c r="AF33" i="1"/>
  <c r="L33" i="1" s="1"/>
  <c r="AE33" i="1"/>
  <c r="K33" i="1" s="1"/>
  <c r="Y33" i="1"/>
  <c r="V33" i="1"/>
  <c r="U33" i="1"/>
  <c r="O33" i="1"/>
  <c r="AF32" i="1"/>
  <c r="L32" i="1" s="1"/>
  <c r="AE32" i="1"/>
  <c r="Y32" i="1"/>
  <c r="V32" i="1"/>
  <c r="U32" i="1"/>
  <c r="M32" i="1" s="1"/>
  <c r="O32" i="1"/>
  <c r="AF31" i="1"/>
  <c r="L31" i="1" s="1"/>
  <c r="AE31" i="1"/>
  <c r="K31" i="1" s="1"/>
  <c r="Y31" i="1"/>
  <c r="V31" i="1"/>
  <c r="U31" i="1"/>
  <c r="O31" i="1"/>
  <c r="AF30" i="1"/>
  <c r="L30" i="1" s="1"/>
  <c r="AE30" i="1"/>
  <c r="Y30" i="1"/>
  <c r="V30" i="1"/>
  <c r="U30" i="1"/>
  <c r="M30" i="1" s="1"/>
  <c r="O30" i="1"/>
  <c r="AF29" i="1"/>
  <c r="L29" i="1" s="1"/>
  <c r="AE29" i="1"/>
  <c r="K29" i="1" s="1"/>
  <c r="Y29" i="1"/>
  <c r="V29" i="1"/>
  <c r="U29" i="1"/>
  <c r="O29" i="1"/>
  <c r="AF28" i="1"/>
  <c r="L28" i="1" s="1"/>
  <c r="AE28" i="1"/>
  <c r="M28" i="1" s="1"/>
  <c r="Y28" i="1"/>
  <c r="V28" i="1"/>
  <c r="U28" i="1"/>
  <c r="O28" i="1"/>
  <c r="AF27" i="1"/>
  <c r="L27" i="1" s="1"/>
  <c r="AE27" i="1"/>
  <c r="K27" i="1" s="1"/>
  <c r="Y27" i="1"/>
  <c r="V27" i="1"/>
  <c r="U27" i="1"/>
  <c r="O27" i="1"/>
  <c r="AF26" i="1"/>
  <c r="L26" i="1" s="1"/>
  <c r="AE26" i="1"/>
  <c r="Y26" i="1"/>
  <c r="V26" i="1"/>
  <c r="U26" i="1"/>
  <c r="O26" i="1"/>
  <c r="AF25" i="1"/>
  <c r="L25" i="1" s="1"/>
  <c r="AE25" i="1"/>
  <c r="K25" i="1" s="1"/>
  <c r="Y25" i="1"/>
  <c r="V25" i="1"/>
  <c r="U25" i="1"/>
  <c r="O25" i="1"/>
  <c r="AF24" i="1"/>
  <c r="AE24" i="1"/>
  <c r="Y24" i="1"/>
  <c r="V24" i="1"/>
  <c r="U24" i="1"/>
  <c r="O24" i="1"/>
  <c r="L24" i="1"/>
  <c r="AF23" i="1"/>
  <c r="L23" i="1" s="1"/>
  <c r="AE23" i="1"/>
  <c r="K23" i="1" s="1"/>
  <c r="Y23" i="1"/>
  <c r="V23" i="1"/>
  <c r="U23" i="1"/>
  <c r="O23" i="1"/>
  <c r="AF22" i="1"/>
  <c r="L22" i="1" s="1"/>
  <c r="AE22" i="1"/>
  <c r="Y22" i="1"/>
  <c r="V22" i="1"/>
  <c r="U22" i="1"/>
  <c r="M22" i="1" s="1"/>
  <c r="O22" i="1"/>
  <c r="AF21" i="1"/>
  <c r="L21" i="1" s="1"/>
  <c r="AE21" i="1"/>
  <c r="K21" i="1" s="1"/>
  <c r="Y21" i="1"/>
  <c r="O21" i="1"/>
  <c r="AF20" i="1"/>
  <c r="N20" i="1" s="1"/>
  <c r="AE20" i="1"/>
  <c r="M20" i="1" s="1"/>
  <c r="Y20" i="1"/>
  <c r="O20" i="1"/>
  <c r="L20" i="1"/>
  <c r="AF19" i="1"/>
  <c r="AE19" i="1"/>
  <c r="Y19" i="1"/>
  <c r="AF11" i="1"/>
  <c r="L11" i="1" s="1"/>
  <c r="AF8" i="1"/>
  <c r="AE8" i="1"/>
  <c r="AA8" i="1"/>
  <c r="Z8" i="1" s="1"/>
  <c r="Y16" i="1"/>
  <c r="Y11" i="1"/>
  <c r="U11" i="1"/>
  <c r="M39" i="1"/>
  <c r="K39" i="1"/>
  <c r="K55" i="1"/>
  <c r="M93" i="1"/>
  <c r="M101" i="1"/>
  <c r="M53" i="1"/>
  <c r="M21" i="1"/>
  <c r="M25" i="1"/>
  <c r="M38" i="1"/>
  <c r="M54" i="1"/>
  <c r="N65" i="1"/>
  <c r="N81" i="1"/>
  <c r="N97" i="1"/>
  <c r="K20" i="1"/>
  <c r="K22" i="1"/>
  <c r="K26" i="1"/>
  <c r="K30" i="1"/>
  <c r="K32" i="1"/>
  <c r="K34" i="1"/>
  <c r="K52" i="1"/>
  <c r="K54" i="1"/>
  <c r="K58" i="1"/>
  <c r="M75" i="1"/>
  <c r="M87" i="1"/>
  <c r="M91" i="1"/>
  <c r="M99" i="1"/>
  <c r="M103" i="1"/>
  <c r="M107" i="1"/>
  <c r="M110" i="1"/>
  <c r="L65" i="1"/>
  <c r="L67" i="1"/>
  <c r="N68" i="1"/>
  <c r="M74" i="1"/>
  <c r="L77" i="1"/>
  <c r="M78" i="1"/>
  <c r="L79" i="1"/>
  <c r="N80" i="1"/>
  <c r="L81" i="1"/>
  <c r="L87" i="1"/>
  <c r="N88" i="1"/>
  <c r="M90" i="1"/>
  <c r="L91" i="1"/>
  <c r="L97" i="1"/>
  <c r="M98" i="1"/>
  <c r="L99" i="1"/>
  <c r="N100" i="1"/>
  <c r="L101" i="1"/>
  <c r="L103" i="1"/>
  <c r="N104" i="1"/>
  <c r="K111" i="1"/>
  <c r="O11" i="1"/>
  <c r="L105" i="1" l="1"/>
  <c r="M82" i="1"/>
  <c r="M33" i="1"/>
  <c r="N59" i="1"/>
  <c r="N69" i="1"/>
  <c r="M79" i="1"/>
  <c r="M69" i="1"/>
  <c r="M24" i="1"/>
  <c r="N72" i="1"/>
  <c r="M71" i="1"/>
  <c r="N73" i="1"/>
  <c r="M44" i="1"/>
  <c r="N77" i="1"/>
  <c r="N89" i="1"/>
  <c r="N92" i="1"/>
  <c r="M63" i="1"/>
  <c r="M95" i="1"/>
  <c r="M85" i="1"/>
  <c r="M66" i="1"/>
  <c r="M56" i="1"/>
  <c r="K46" i="1"/>
  <c r="N108" i="1"/>
  <c r="M86" i="1"/>
  <c r="K40" i="1"/>
  <c r="M50" i="1"/>
  <c r="N84" i="1"/>
  <c r="M49" i="1"/>
  <c r="M36" i="1"/>
  <c r="N62" i="1"/>
  <c r="M72" i="1"/>
  <c r="N75" i="1"/>
  <c r="N66" i="1"/>
  <c r="N64" i="1"/>
  <c r="M45" i="1"/>
  <c r="M58" i="1"/>
  <c r="N71" i="1"/>
  <c r="M42" i="1"/>
  <c r="M106" i="1"/>
  <c r="N82" i="1"/>
  <c r="N83" i="1"/>
  <c r="M84" i="1"/>
  <c r="N85" i="1"/>
  <c r="N87" i="1"/>
  <c r="M88" i="1"/>
  <c r="M89" i="1"/>
  <c r="N91" i="1"/>
  <c r="M92" i="1"/>
  <c r="N93" i="1"/>
  <c r="N94" i="1"/>
  <c r="N95" i="1"/>
  <c r="N98" i="1"/>
  <c r="N99" i="1"/>
  <c r="N101" i="1"/>
  <c r="N102" i="1"/>
  <c r="N103" i="1"/>
  <c r="N106" i="1"/>
  <c r="N107" i="1"/>
  <c r="N109" i="1"/>
  <c r="N110" i="1"/>
  <c r="M111" i="1"/>
  <c r="M77" i="1"/>
  <c r="M108" i="1"/>
  <c r="M104" i="1"/>
  <c r="M100" i="1"/>
  <c r="M96" i="1"/>
  <c r="L93" i="1"/>
  <c r="N90" i="1"/>
  <c r="N86" i="1"/>
  <c r="L85" i="1"/>
  <c r="M80" i="1"/>
  <c r="M76" i="1"/>
  <c r="N70" i="1"/>
  <c r="L69" i="1"/>
  <c r="M64" i="1"/>
  <c r="M60" i="1"/>
  <c r="K50" i="1"/>
  <c r="K42" i="1"/>
  <c r="M105" i="1"/>
  <c r="M97" i="1"/>
  <c r="M81" i="1"/>
  <c r="M65" i="1"/>
  <c r="M48" i="1"/>
  <c r="N22" i="1"/>
  <c r="M62" i="1"/>
  <c r="M59" i="1"/>
  <c r="K44" i="1"/>
  <c r="K28" i="1"/>
  <c r="K24" i="1"/>
  <c r="K45" i="1"/>
  <c r="M51" i="1"/>
  <c r="M61" i="1"/>
  <c r="M47" i="1"/>
  <c r="N23" i="1"/>
  <c r="N30" i="1"/>
  <c r="N31" i="1"/>
  <c r="N32" i="1"/>
  <c r="N33" i="1"/>
  <c r="N34" i="1"/>
  <c r="N35" i="1"/>
  <c r="N36" i="1"/>
  <c r="N38" i="1"/>
  <c r="N40" i="1"/>
  <c r="N41" i="1"/>
  <c r="N52" i="1"/>
  <c r="N54" i="1"/>
  <c r="P5" i="1"/>
  <c r="M19" i="1"/>
  <c r="K19" i="1"/>
  <c r="N111" i="1"/>
  <c r="N19" i="1"/>
  <c r="L19" i="1"/>
  <c r="N24" i="1"/>
  <c r="N25" i="1"/>
  <c r="N26" i="1"/>
  <c r="N27" i="1"/>
  <c r="N28" i="1"/>
  <c r="N42" i="1"/>
  <c r="N43" i="1"/>
  <c r="N44" i="1"/>
  <c r="N46" i="1"/>
  <c r="N47" i="1"/>
  <c r="N48" i="1"/>
  <c r="N49" i="1"/>
  <c r="N50" i="1"/>
  <c r="N51" i="1"/>
  <c r="N56" i="1"/>
  <c r="N57" i="1"/>
  <c r="N58" i="1"/>
  <c r="L8" i="1"/>
  <c r="N8" i="1"/>
  <c r="K8" i="1"/>
  <c r="M8" i="1"/>
  <c r="Z5" i="1"/>
  <c r="J2" i="1" s="1"/>
  <c r="M26" i="1"/>
  <c r="M29" i="1"/>
  <c r="M27" i="1"/>
  <c r="M23" i="1"/>
  <c r="M31" i="1"/>
  <c r="N29" i="1"/>
  <c r="N53" i="1"/>
  <c r="AE11" i="1"/>
  <c r="N21" i="1"/>
  <c r="N55" i="1"/>
  <c r="Y8" i="1"/>
  <c r="U5" i="1"/>
  <c r="V5" i="1"/>
  <c r="N37" i="1"/>
  <c r="N39" i="1"/>
  <c r="N45" i="1"/>
  <c r="M2" i="1" l="1"/>
  <c r="L5" i="1"/>
  <c r="N5" i="1"/>
  <c r="K11" i="1"/>
  <c r="K5" i="1" s="1"/>
  <c r="M11" i="1"/>
  <c r="M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Nussbaumer, Lars</author>
    <author>Lars Nussbaumer</author>
  </authors>
  <commentList>
    <comment ref="M2" authorId="0" shapeId="0" xr:uid="{00000000-0006-0000-0100-000001000000}">
      <text>
        <r>
          <rPr>
            <sz val="9"/>
            <color indexed="81"/>
            <rFont val="Tahoma"/>
            <family val="2"/>
          </rPr>
          <t>This field indicates the success of the risk response planning</t>
        </r>
      </text>
    </comment>
    <comment ref="X3" authorId="1" shapeId="0" xr:uid="{00000000-0006-0000-0100-000002000000}">
      <text>
        <r>
          <rPr>
            <sz val="9"/>
            <color indexed="81"/>
            <rFont val="Tahoma"/>
            <family val="2"/>
          </rPr>
          <t>In diesem Spaltenbereich werden die Daten VOR der Risikobewältigungsplanung erfasst und berechnet.</t>
        </r>
      </text>
    </comment>
    <comment ref="AH3" authorId="1" shapeId="0" xr:uid="{00000000-0006-0000-0100-000003000000}">
      <text>
        <r>
          <rPr>
            <sz val="9"/>
            <color indexed="81"/>
            <rFont val="Tahoma"/>
            <family val="2"/>
          </rPr>
          <t>In diesem Spaltenbereich werden die Daten NACH der Risikobewältigungsplanung erfasst und berechnet.</t>
        </r>
      </text>
    </comment>
    <comment ref="P5" authorId="1" shapeId="0" xr:uid="{00000000-0006-0000-0100-000004000000}">
      <text>
        <r>
          <rPr>
            <sz val="9"/>
            <color indexed="81"/>
            <rFont val="Tahoma"/>
            <family val="2"/>
          </rPr>
          <t>This is the project risk score BEFORE the risk response planning. Risks are reated positive, chances negative.</t>
        </r>
      </text>
    </comment>
    <comment ref="Z5" authorId="1" shapeId="0" xr:uid="{00000000-0006-0000-0100-000005000000}">
      <text>
        <r>
          <rPr>
            <sz val="9"/>
            <color indexed="81"/>
            <rFont val="Tahoma"/>
            <family val="2"/>
          </rPr>
          <t>Dies ist der Projekt-Risiko-Score NACH der Risikobewältigungsplanung. Risiken gehen positiv, Chancen negativ ein.</t>
        </r>
      </text>
    </comment>
    <comment ref="L6" authorId="1" shapeId="0" xr:uid="{00000000-0006-0000-0100-000006000000}">
      <text>
        <r>
          <rPr>
            <sz val="9"/>
            <color indexed="81"/>
            <rFont val="Tahoma"/>
            <family val="2"/>
          </rPr>
          <t>Wählen Sie hier die Zeiteinheit, die in der Tabelle verwendet werden soll.</t>
        </r>
      </text>
    </comment>
    <comment ref="C7" authorId="1" shapeId="0" xr:uid="{00000000-0006-0000-0100-000007000000}">
      <text>
        <r>
          <rPr>
            <sz val="9"/>
            <color indexed="81"/>
            <rFont val="Tahoma"/>
            <family val="2"/>
          </rPr>
          <t>Fügen Sie in dieser Spalte optional einen Hyperlink zu einer Datei aus dem Template 'Risikodetail' hinzu, das eine detaillierte Beschreibung des Risikos / der Chance enthält.</t>
        </r>
      </text>
    </comment>
    <comment ref="E7" authorId="1" shapeId="0" xr:uid="{00000000-0006-0000-0100-000008000000}">
      <text>
        <r>
          <rPr>
            <sz val="9"/>
            <color indexed="81"/>
            <rFont val="Tahoma"/>
            <family val="2"/>
          </rPr>
          <t>Beschreiben Sie hier kurz das Risiko / die Chance. Eine detaillierte Beschreibung kann im Excel-Template 'Risikodetail' angelegt werden, auf die dann in der Spalte 'Link..' verwiesen werden kann.</t>
        </r>
      </text>
    </comment>
    <comment ref="F7" authorId="1" shapeId="0" xr:uid="{00000000-0006-0000-0100-000009000000}">
      <text>
        <r>
          <rPr>
            <sz val="9"/>
            <color indexed="81"/>
            <rFont val="Tahoma"/>
            <family val="2"/>
          </rPr>
          <t>Geben Sie hier an, welchen Effekt das Risiko / die Chance auf das Projekt hat.</t>
        </r>
      </text>
    </comment>
    <comment ref="G7" authorId="1" shapeId="0" xr:uid="{00000000-0006-0000-0100-00000A000000}">
      <text>
        <r>
          <rPr>
            <sz val="9"/>
            <color indexed="81"/>
            <rFont val="Tahoma"/>
            <family val="2"/>
          </rPr>
          <t>Geben Sie hier an, welche Frühwarnsignale das Risiko oder die Chance ankündigen oder wie erkannt wird, ob das Risiko/die Chance eingetreten ist.</t>
        </r>
      </text>
    </comment>
    <comment ref="H7" authorId="1" shapeId="0" xr:uid="{00000000-0006-0000-0100-00000B000000}">
      <text>
        <r>
          <rPr>
            <sz val="9"/>
            <color indexed="81"/>
            <rFont val="Tahoma"/>
            <family val="2"/>
          </rPr>
          <t>Geben Sie hier an, wer der Eigner des Risikos ist.</t>
        </r>
      </text>
    </comment>
    <comment ref="I7" authorId="0" shapeId="0" xr:uid="{00000000-0006-0000-0100-00000C000000}">
      <text>
        <r>
          <rPr>
            <sz val="9"/>
            <color indexed="81"/>
            <rFont val="Tahoma"/>
            <family val="2"/>
          </rPr>
          <t>Geben Sie hier das Datum ein, an dem das Risiko in die Risikoliste aufgenommen wurde.</t>
        </r>
      </text>
    </comment>
    <comment ref="J7" authorId="1" shapeId="0" xr:uid="{00000000-0006-0000-0100-00000D000000}">
      <text>
        <r>
          <rPr>
            <sz val="9"/>
            <color indexed="81"/>
            <rFont val="Tahoma"/>
            <family val="2"/>
          </rPr>
          <t>Wählen Sie hier bitte den Status des Risikos / der Chance aus</t>
        </r>
      </text>
    </comment>
    <comment ref="K7" authorId="1" shapeId="0" xr:uid="{00000000-0006-0000-0100-00000E000000}">
      <text>
        <r>
          <rPr>
            <sz val="9"/>
            <color indexed="81"/>
            <rFont val="Tahoma"/>
            <family val="2"/>
          </rPr>
          <t>Hier wird die Auswirkung des Risikobewältigungsplans berechnet, also die Differenz aus dem erwarteten Wert VOR und NACH der Bewältigungsplanung</t>
        </r>
      </text>
    </comment>
    <comment ref="L7" authorId="1" shapeId="0" xr:uid="{00000000-0006-0000-0100-00000F000000}">
      <text>
        <r>
          <rPr>
            <sz val="9"/>
            <color indexed="81"/>
            <rFont val="Tahoma"/>
            <family val="2"/>
          </rPr>
          <t>Hier wird die Auswirkung des Risikobewältigungsplans auf die Projektdauer berechnet, also die Differenz aus dem erwarteten Wert VOR und NACH der Bewältigungsplanung</t>
        </r>
      </text>
    </comment>
    <comment ref="M7" authorId="1" shapeId="0" xr:uid="{00000000-0006-0000-0100-000010000000}">
      <text>
        <r>
          <rPr>
            <sz val="9"/>
            <color indexed="81"/>
            <rFont val="Tahoma"/>
            <family val="2"/>
          </rPr>
          <t>Hier wird der derzeit erwartete Wert (bezogen auf die Kosten) des Risikos / der Chance angezeigt. Dies ist der Wert VOR der Bewältigungsplanung, sofern noch keine Werte für die Bewältigungsplanung eingegeben wurden. Sobald diese jedoch erfasst sind, wird hier der Wert NACH der Bewältigungsplanung angezeigt.</t>
        </r>
      </text>
    </comment>
    <comment ref="N7" authorId="1" shapeId="0" xr:uid="{00000000-0006-0000-0100-000011000000}">
      <text>
        <r>
          <rPr>
            <sz val="9"/>
            <color indexed="81"/>
            <rFont val="Tahoma"/>
            <family val="2"/>
          </rPr>
          <t>Hier wird der derzeit erwartete Wert des Risikos / der Chance in Bezug auf die Änderung der Dauer des Projektes angezeigt. Dies ist der Wert VOR der Bewältigungsplanung, sofern noch keine Werte für die Bewältigungsplanung eingegeben wurden. Sobald diese jedoch erfasst sind, wird hier der Wert NACH der Bewältigungsplanung angezeigt.</t>
        </r>
      </text>
    </comment>
    <comment ref="O7" authorId="1" shapeId="0" xr:uid="{00000000-0006-0000-0100-000012000000}">
      <text>
        <r>
          <rPr>
            <sz val="9"/>
            <color indexed="81"/>
            <rFont val="Tahoma"/>
            <family val="2"/>
          </rPr>
          <t>Hier wird die Risiko-Klasse VOR der Bewältigungsplanung, basierend auf der Risiko-Bewertungsmatrix auf dem  Tabellenblatt "Risikobewertungsmatrix" berechnet.</t>
        </r>
      </text>
    </comment>
    <comment ref="P7" authorId="0" shapeId="0" xr:uid="{00000000-0006-0000-0100-000013000000}">
      <text>
        <r>
          <rPr>
            <sz val="9"/>
            <color indexed="81"/>
            <rFont val="Tahoma"/>
            <family val="2"/>
          </rPr>
          <t>Berechnet den Risiko-Score. Dies kann ein Wert zwischen -100 und +100 sein. Negative Werte bezeichnen eine Chance, positive Werte ein Risiko.
Diese Spalte bezieht sich auf den Status VOR der Risikobewältigungsplanung.</t>
        </r>
      </text>
    </comment>
    <comment ref="Q7" authorId="1" shapeId="0" xr:uid="{00000000-0006-0000-0100-000014000000}">
      <text>
        <r>
          <rPr>
            <sz val="9"/>
            <color indexed="81"/>
            <rFont val="Tahoma"/>
            <family val="2"/>
          </rPr>
          <t>Der Risiko/Chancen-Score wird als Produkt aus den Bewertungen (1-10) der Eintrittswahrscheinlichkeit und der Auswirkung berechnet.</t>
        </r>
      </text>
    </comment>
    <comment ref="R7" authorId="0" shapeId="0" xr:uid="{00000000-0006-0000-0100-000015000000}">
      <text>
        <r>
          <rPr>
            <sz val="9"/>
            <color indexed="81"/>
            <rFont val="Tahoma"/>
            <family val="2"/>
          </rPr>
          <t>Bewertet die Risiko-Klasse auf Basis der Eintrittswahrscheinlichkeit VOR der Bewältigungsplanung</t>
        </r>
      </text>
    </comment>
    <comment ref="S7" authorId="1" shapeId="0" xr:uid="{00000000-0006-0000-0100-000016000000}">
      <text>
        <r>
          <rPr>
            <sz val="9"/>
            <color indexed="81"/>
            <rFont val="Tahoma"/>
            <family val="2"/>
          </rPr>
          <t>Geben Sie hier in Prozent an, wie wahrscheinlich der Eintritt des Risikos / der Chance ist (VOR der Bewältigungsplanung). Der Wert wird sowohl für die qualitative als auch für die quantitative Analyse verwendet.</t>
        </r>
      </text>
    </comment>
    <comment ref="T7" authorId="1" shapeId="0" xr:uid="{00000000-0006-0000-0100-000017000000}">
      <text>
        <r>
          <rPr>
            <sz val="9"/>
            <color indexed="81"/>
            <rFont val="Tahoma"/>
            <family val="2"/>
          </rPr>
          <t>Geben Sie hier während der QUALITATIVEN Analyse an, wie groß - subjektiv geschätzt - die Auswirkung auf das Projekt ist, wenn das Risiko eintritt. Als Skala dient die Interpretationstabelle auf dem Tabellenblatt 'Risiko-Bewertungsmatrix'.
Die Angabe gilt für den Zustand VOR der Bewältigungsplanung.</t>
        </r>
      </text>
    </comment>
    <comment ref="U7" authorId="1" shapeId="0" xr:uid="{00000000-0006-0000-0100-000018000000}">
      <text>
        <r>
          <rPr>
            <sz val="9"/>
            <color indexed="81"/>
            <rFont val="Tahoma"/>
            <family val="2"/>
          </rPr>
          <t>Berechnet den erwarteten Wert (expected value) des Risikos / der Chance in Bezug auf die Kosten VOR der Risikobewältigung.</t>
        </r>
      </text>
    </comment>
    <comment ref="V7" authorId="1" shapeId="0" xr:uid="{00000000-0006-0000-0100-000019000000}">
      <text>
        <r>
          <rPr>
            <sz val="9"/>
            <color indexed="81"/>
            <rFont val="Tahoma"/>
            <family val="2"/>
          </rPr>
          <t>Berechnet den erwarteten Wert (expected value) des Risikos / der Chance in Bezug auf den Einfluss auf die Dauer VOR der Risikobewältigung.</t>
        </r>
      </text>
    </comment>
    <comment ref="W7" authorId="1" shapeId="0" xr:uid="{00000000-0006-0000-0100-00001A000000}">
      <text>
        <r>
          <rPr>
            <sz val="9"/>
            <color indexed="81"/>
            <rFont val="Tahoma"/>
            <family val="2"/>
          </rPr>
          <t>Geben Sie hier während der QUANTITATIVEN Analyse in Euro an, wie groß die Auswirkung auf das Projekt ist, wenn das Risiko oder die Chance eintritt. Die Angabe gilt für den Zustand VOR der Bewältigungsplanung.</t>
        </r>
      </text>
    </comment>
    <comment ref="X7" authorId="1" shapeId="0" xr:uid="{00000000-0006-0000-0100-00001B000000}">
      <text>
        <r>
          <rPr>
            <sz val="9"/>
            <color indexed="81"/>
            <rFont val="Tahoma"/>
            <family val="2"/>
          </rPr>
          <t>Geben Sie hier während der QUANTITATIVEN Analyse an, wie groß die Auswirkung auf die Dauer des Projektes ist, wenn das Risiko / die Chance eintritt. Alle Zeit-Einträge in der Tabelle müssen in der selben Einheit angegeben. Diese können Sie oben links auswählen.
Die Angabe gilt für den Zustand VOR der Bewältigungsplanung.</t>
        </r>
      </text>
    </comment>
    <comment ref="Y7" authorId="1" shapeId="0" xr:uid="{00000000-0006-0000-0100-00001C000000}">
      <text>
        <r>
          <rPr>
            <sz val="9"/>
            <color indexed="81"/>
            <rFont val="Tahoma"/>
            <family val="2"/>
          </rPr>
          <t>Hier wird die Risiko-Klasse NACH der Bewältigungsplanung, basierend auf der Risiko-Bewertungsmatrix auf dem  Tabellenblatt "Risikobewertungsmatrix" berechnet.</t>
        </r>
      </text>
    </comment>
    <comment ref="Z7" authorId="0" shapeId="0" xr:uid="{00000000-0006-0000-0100-00001D000000}">
      <text>
        <r>
          <rPr>
            <sz val="9"/>
            <color indexed="81"/>
            <rFont val="Tahoma"/>
            <family val="2"/>
          </rPr>
          <t>Berechnet den Risiko-Score. Dies kann ein Wert zwischen -100 und +100 sein. Negative Werte bezeichnen eine Chance, positive Werte ein Risiko.
Diese Spalte bezieht sich auf den Status NACH der Risikobewältigungsplanung.</t>
        </r>
      </text>
    </comment>
    <comment ref="AA7" authorId="1" shapeId="0" xr:uid="{00000000-0006-0000-0100-00001E000000}">
      <text>
        <r>
          <rPr>
            <sz val="9"/>
            <color indexed="81"/>
            <rFont val="Tahoma"/>
            <family val="2"/>
          </rPr>
          <t>Der Risiko/Chancen-Score wird als Produkt aus den Bewertungen (1-10) der Eintrittswahrscheinlichkeit und der Auswirkung berechnet.</t>
        </r>
      </text>
    </comment>
    <comment ref="AB7" authorId="0" shapeId="0" xr:uid="{00000000-0006-0000-0100-00001F000000}">
      <text>
        <r>
          <rPr>
            <sz val="9"/>
            <color indexed="81"/>
            <rFont val="Tahoma"/>
            <family val="2"/>
          </rPr>
          <t>Bewertet die Risiko-Klasse auf Basis der Eintrittswahrscheinlichkeit NACH der Bewältigungsplanung</t>
        </r>
      </text>
    </comment>
    <comment ref="AC7" authorId="1" shapeId="0" xr:uid="{00000000-0006-0000-0100-000020000000}">
      <text>
        <r>
          <rPr>
            <sz val="9"/>
            <color indexed="81"/>
            <rFont val="Tahoma"/>
            <family val="2"/>
          </rPr>
          <t>Geben Sie hier in Prozent an, wie wahrscheinlich der Eintritt des Risikos / der Chance ist (NACH der Bewältigungsplanung). Der Wert wird sowohl für die qualitative als auch für die quantitative Analyse verwendet.</t>
        </r>
      </text>
    </comment>
    <comment ref="AD7" authorId="1" shapeId="0" xr:uid="{00000000-0006-0000-0100-000021000000}">
      <text>
        <r>
          <rPr>
            <sz val="9"/>
            <color indexed="81"/>
            <rFont val="Tahoma"/>
            <family val="2"/>
          </rPr>
          <t>Geben Sie hier während der QUALITATIVEN Analyse an, wie groß - subjektiv geschätzt - die Auswirkung auf das Projekt ist, wenn das Risiko eintritt. Als Skala dient die Interpretationstabelle auf dem Tabellenblatt 'Risiko-Bewertungsmatrix'.
Die Angabe gilt für den Zustand NACH der Bewältigungsplanung.</t>
        </r>
      </text>
    </comment>
    <comment ref="AE7" authorId="1" shapeId="0" xr:uid="{00000000-0006-0000-0100-000022000000}">
      <text>
        <r>
          <rPr>
            <sz val="9"/>
            <color indexed="81"/>
            <rFont val="Tahoma"/>
            <family val="2"/>
          </rPr>
          <t>Berechnet den erwarteten Wert (expected value) des Risikos / der Chance in Bezug auf die Kosten NACH der Risikobewältigung.</t>
        </r>
      </text>
    </comment>
    <comment ref="AF7" authorId="1" shapeId="0" xr:uid="{00000000-0006-0000-0100-000023000000}">
      <text>
        <r>
          <rPr>
            <sz val="9"/>
            <color indexed="81"/>
            <rFont val="Tahoma"/>
            <family val="2"/>
          </rPr>
          <t>Berechnet den erwarteten Wert (expected value) des Risikos / der Chance in Bezug auf den Einfluss auf die Dauer NACH der Risikobewältigung.</t>
        </r>
      </text>
    </comment>
    <comment ref="AG7" authorId="1" shapeId="0" xr:uid="{00000000-0006-0000-0100-000024000000}">
      <text>
        <r>
          <rPr>
            <sz val="9"/>
            <color indexed="81"/>
            <rFont val="Tahoma"/>
            <family val="2"/>
          </rPr>
          <t>Geben Sie hier während der QUANTITATIVEN Analyse in Euro an, wie groß die Auswirkung auf das Projekt ist, wenn das Risiko oder die Chance eintritt. Die Angabe gilt für den Zustand NACH der Bewältigungsplanung.</t>
        </r>
      </text>
    </comment>
    <comment ref="AH7" authorId="1" shapeId="0" xr:uid="{00000000-0006-0000-0100-000025000000}">
      <text>
        <r>
          <rPr>
            <sz val="9"/>
            <color indexed="81"/>
            <rFont val="Tahoma"/>
            <family val="2"/>
          </rPr>
          <t>Geben Sie hier während der QUANTITATIVEN Analyse an, wie groß die Auswirkung auf die Dauer des Projektes ist, wenn das Risiko / die Chance eintritt. Alle Zeit-Einträge in der Tabelle müssen in der selben Einheit angegeben. Diese können Sie oben links auswählen.
Die Angabe gilt für den Zustand NACH der Bewältigungsplanung.</t>
        </r>
      </text>
    </comment>
    <comment ref="AI7" authorId="1" shapeId="0" xr:uid="{00000000-0006-0000-0100-000026000000}">
      <text>
        <r>
          <rPr>
            <sz val="9"/>
            <color indexed="81"/>
            <rFont val="Tahoma"/>
            <family val="2"/>
          </rPr>
          <t>Wählen Sie hier bitte die gewählte Haupt-Strategie aus:
Vermeidung: Vollständige Vermeidung des Risikos z.B. durch Eliminierung der Ursache
Verringerung: Verringerung der Eintrittswahrscheinlichkeit oder Auswirkung des Risikos
Akzeptanz: Akzeptieren des Risikos ohne weitere Aktionen
Übertragen: Übertragen des Risikos auf andere (Versicherung, Lieferant, Kunde, etc.)
Ausnutzung: Dafür sorgen, dass die Chance in jedem Fall eintritt
Teilung: Teilung einer Chance, sodass der Effekt besser genutzt werden kann.
Verbesserung: Erhöhung der Eintrittswahrscheinlichkeit oder Auswirkung einer Chance</t>
        </r>
      </text>
    </comment>
    <comment ref="AJ7" authorId="1" shapeId="0" xr:uid="{00000000-0006-0000-0100-000027000000}">
      <text>
        <r>
          <rPr>
            <sz val="9"/>
            <color indexed="81"/>
            <rFont val="Tahoma"/>
            <family val="2"/>
          </rPr>
          <t>Geben Sie hier in Euro an, welche Kosten durch die Maßnahme entstehen.</t>
        </r>
      </text>
    </comment>
    <comment ref="AK7" authorId="1" shapeId="0" xr:uid="{00000000-0006-0000-0100-000028000000}">
      <text>
        <r>
          <rPr>
            <sz val="9"/>
            <color indexed="81"/>
            <rFont val="Tahoma"/>
            <family val="2"/>
          </rPr>
          <t>Geben Sie hier an, welchen Einfluss die eigentliche Umsetzung der Maßnahme auf die Dauer des Projektes hat. Dies ist nicht zu verwechseln mit dem zeitlichen Effekt, den die Maßnahme in Bezug auf das Risiko bewirkt.</t>
        </r>
      </text>
    </comment>
    <comment ref="AL7" authorId="1" shapeId="0" xr:uid="{00000000-0006-0000-0100-000029000000}">
      <text>
        <r>
          <rPr>
            <sz val="9"/>
            <color indexed="81"/>
            <rFont val="Tahoma"/>
            <family val="2"/>
          </rPr>
          <t>Beschreiben Sie hier bitte kurz die ergriffene Maßnahme.</t>
        </r>
      </text>
    </comment>
    <comment ref="B112" authorId="1" shapeId="0" xr:uid="{00000000-0006-0000-0100-00002A000000}">
      <text>
        <r>
          <rPr>
            <sz val="9"/>
            <color indexed="81"/>
            <rFont val="Tahoma"/>
            <family val="2"/>
          </rPr>
          <t xml:space="preserve">Neue Zeilen irgendwo </t>
        </r>
        <r>
          <rPr>
            <u/>
            <sz val="9"/>
            <color indexed="81"/>
            <rFont val="Tahoma"/>
            <family val="2"/>
          </rPr>
          <t>oberhalb</t>
        </r>
        <r>
          <rPr>
            <sz val="9"/>
            <color indexed="81"/>
            <rFont val="Tahoma"/>
            <family val="2"/>
          </rPr>
          <t xml:space="preserve"> dieser Zeile einfügen und diese Zeile bitte leer lassen.</t>
        </r>
      </text>
    </comment>
  </commentList>
</comments>
</file>

<file path=xl/sharedStrings.xml><?xml version="1.0" encoding="utf-8"?>
<sst xmlns="http://schemas.openxmlformats.org/spreadsheetml/2006/main" count="184" uniqueCount="103">
  <si>
    <t>L</t>
  </si>
  <si>
    <t>Interpretation</t>
  </si>
  <si>
    <t>M</t>
  </si>
  <si>
    <t>F</t>
  </si>
  <si>
    <t>(Low)</t>
  </si>
  <si>
    <t>(Medium)</t>
  </si>
  <si>
    <t>H</t>
  </si>
  <si>
    <t>(High)</t>
  </si>
  <si>
    <t>(Fact)</t>
  </si>
  <si>
    <t>€</t>
  </si>
  <si>
    <t>Status</t>
  </si>
  <si>
    <t>Vorlage von www.ayonik.de</t>
  </si>
  <si>
    <t>Trigger</t>
  </si>
  <si>
    <t>Impact</t>
  </si>
  <si>
    <t>Probability</t>
  </si>
  <si>
    <t>Days</t>
  </si>
  <si>
    <t>Risk score(1-100)</t>
  </si>
  <si>
    <t>R</t>
  </si>
  <si>
    <t>Das Projekt der Maus-Technologies kommt zum Auftrag.</t>
  </si>
  <si>
    <t>Das Teammitglied Don Douitte wird aufgrund seines Spezial-Know Hows für die Implementierungphase des Maus-Projektes zu 100% eingesetzt.</t>
  </si>
  <si>
    <t>Termin für die Vertragsunterzeichnung mit der Maus-Technologies vereinbart.</t>
  </si>
  <si>
    <t>Aufgrund einer Erwähnung im TV erhält das System das fünffache der prognostizierten Teilnehmer.</t>
  </si>
  <si>
    <t>Die Einnahmen erhöhen sich über eine Laufzeit von 3 Jahren auf das fünffache</t>
  </si>
  <si>
    <t>Marktbeobachtung ermittelt eine TV-Erwähnung</t>
  </si>
  <si>
    <t>Rainer Mittendrin</t>
  </si>
  <si>
    <t>Heribert Haase</t>
  </si>
  <si>
    <t>1. Die Arbeitspakete von Herrn Don Douitte werden so weit wie möglich nach vorne geschoben.
2. Angebote von vier geeigneten externen Entwicklern werden bereits im Vorfeld eingeholt um im Zweifelsfall schnell auf einen Pool von Entwicklern zugreifen zu können.</t>
  </si>
  <si>
    <t>Das System wird skalierbar auf mehrere Server ausgelegt und es wird eine professionelle PR-Agentur einbezogen.</t>
  </si>
  <si>
    <t>(Risiko)</t>
  </si>
  <si>
    <t>(Chance)</t>
  </si>
  <si>
    <t>C</t>
  </si>
  <si>
    <t>Projekt</t>
  </si>
  <si>
    <t>Projekleiter</t>
  </si>
  <si>
    <t>Vermeidung</t>
  </si>
  <si>
    <t>In Planung</t>
  </si>
  <si>
    <t>Minuten</t>
  </si>
  <si>
    <t>Verringerung</t>
  </si>
  <si>
    <t>In Watchlist</t>
  </si>
  <si>
    <t>Stunden</t>
  </si>
  <si>
    <t>Akzeptanz</t>
  </si>
  <si>
    <t>In Steuerung</t>
  </si>
  <si>
    <t>Tage</t>
  </si>
  <si>
    <t>Übertragung</t>
  </si>
  <si>
    <t>Eingetreten</t>
  </si>
  <si>
    <t>Wochen</t>
  </si>
  <si>
    <t>Ausnutzung</t>
  </si>
  <si>
    <t>Geschlossen</t>
  </si>
  <si>
    <t>Monate</t>
  </si>
  <si>
    <t>Teilung</t>
  </si>
  <si>
    <t>Verbesserung</t>
  </si>
  <si>
    <t>Risiko Id</t>
  </si>
  <si>
    <t>Link zu Risiko 
Details</t>
  </si>
  <si>
    <t>(R)isiko/(C)hance</t>
  </si>
  <si>
    <t>Risiko/Chance</t>
  </si>
  <si>
    <t>Effekt</t>
  </si>
  <si>
    <t>Eigner</t>
  </si>
  <si>
    <t>Datum der Aufnahme in das Risiko-register</t>
  </si>
  <si>
    <t>Risikoregister</t>
  </si>
  <si>
    <t>Veränderung
Kosten durch Maßnahme
(+) = Erhöhung
(-) = Verringerung</t>
  </si>
  <si>
    <t>Veränderung 
Einfluss auf Dauer durch die Maßnahme</t>
  </si>
  <si>
    <t>Aktuell erwarteter
Wert Kosten
(+) = Erhöhung
(-) = Verringerung</t>
  </si>
  <si>
    <t>Aktuell erwartete Wert Dauer</t>
  </si>
  <si>
    <t>Risiko-Klasse</t>
  </si>
  <si>
    <t>Risiko-Score (-100...100)</t>
  </si>
  <si>
    <t>Bewertung
Wahrscheinlichkeit</t>
  </si>
  <si>
    <t>Wahrscheinlichkeit
%</t>
  </si>
  <si>
    <t>Auswirkung
(1-10)</t>
  </si>
  <si>
    <t>erwarteter Wert
Kosten</t>
  </si>
  <si>
    <t>erwarteter Wert
Dauer</t>
  </si>
  <si>
    <t>Auswirkung auf Kosten
(+) = Erhöhung
(-) = Verringerung</t>
  </si>
  <si>
    <t>Projektverzögerung</t>
  </si>
  <si>
    <t>Strategie</t>
  </si>
  <si>
    <t>Kosten der
Maßnahmen</t>
  </si>
  <si>
    <t xml:space="preserve">Einfluss der Maßnahme
auf die Dauer </t>
  </si>
  <si>
    <t>Maßnahmen</t>
  </si>
  <si>
    <t>Rating des gesamten Projekts:</t>
  </si>
  <si>
    <t>Qualitativ</t>
  </si>
  <si>
    <t>Quantitativ</t>
  </si>
  <si>
    <t>Rating VOR der Bewältigungsplanung</t>
  </si>
  <si>
    <t>Rating NACH der Bewältigungsplanung</t>
  </si>
  <si>
    <t>Risiko-Bewertungsmatrix</t>
  </si>
  <si>
    <t>Interpretation der Auswirkungen 1-10</t>
  </si>
  <si>
    <t>In dieser Tabelle können die Werte</t>
  </si>
  <si>
    <t>eingetragen werden. Damit werden die</t>
  </si>
  <si>
    <t>Priorisierungen in der Qualitativen Analyse gesteuert.</t>
  </si>
  <si>
    <t>Bitte passen Sie die Tabelle Ihren Bedürfnissen an.</t>
  </si>
  <si>
    <t>Diese Tabelle liefert die Interpretationsgrundlage für die</t>
  </si>
  <si>
    <t>qualitative Bewertung der Risiken und sollte im gesamten</t>
  </si>
  <si>
    <t>Unternehmen identisch gehandhabt werden.</t>
  </si>
  <si>
    <t>Passen Sie die Tabelle bitte Ihren Bedürfnissen an.</t>
  </si>
  <si>
    <t>Kein wirklicher Einfluss</t>
  </si>
  <si>
    <t>Kleine Reduzierung/Erhöhung der Kosten- oder Zeit-Reserve</t>
  </si>
  <si>
    <t>Mittlere Reduzierung/Erhöhung der Kosten- oder Zeit-Reserve</t>
  </si>
  <si>
    <t>Große Reduzierung/Erhöhung der Kosten- oder Zeit-Reserve</t>
  </si>
  <si>
    <t>Leichte Budget- oder Zeitüberschreitung/Vorteil</t>
  </si>
  <si>
    <t>Kosten - oder Zeitüberschreitung/-vorteil 10%-20%</t>
  </si>
  <si>
    <t>Kosten - oder Zeitüberschreitung/-vorteil 20%-30%</t>
  </si>
  <si>
    <t>Kosten - oder Zeitüberschreitung/-vorteil 30-40%</t>
  </si>
  <si>
    <t>Kosten- oder Zeitüberschreitung/-vorteil 40%+</t>
  </si>
  <si>
    <t>Projekt scheitert</t>
  </si>
  <si>
    <t>Zeiteinheit</t>
  </si>
  <si>
    <t>Risiko-Klassifizierung</t>
  </si>
  <si>
    <t>Risiko-Art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</si>
</sst>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Red]#,##0.00\ &quot;€&quot;;\-#,##0.00\ &quot;€&quot;"/>
    <numFmt numFmtId="165" formatCode="[Red]0.00_ ;\-0.00\ "/>
    <numFmt numFmtId="166" formatCode="[Red]#,##0.00_ ;\-#,##0.00\ "/>
  </numFmts>
  <fonts count="21" x14ac:knownFonts="1">
    <font>
      <sz val="11"/>
      <color theme="1"/>
      <name val="Calibri"/>
      <family val="2"/>
      <scheme val="minor"/>
    </font>
    <font>
      <sz val="9"/>
      <color indexed="81"/>
      <name val="Tahoma"/>
      <family val="2"/>
    </font>
    <font>
      <u/>
      <sz val="9"/>
      <color indexed="81"/>
      <name val="Tahoma"/>
      <family val="2"/>
    </font>
    <font>
      <sz val="11"/>
      <color theme="1"/>
      <name val="Calibri"/>
      <family val="2"/>
      <scheme val="minor"/>
    </font>
    <font>
      <sz val="11"/>
      <color theme="0"/>
      <name val="Calibri"/>
      <family val="2"/>
      <scheme val="minor"/>
    </font>
    <font>
      <b/>
      <sz val="16"/>
      <color theme="1"/>
      <name val="Calibri"/>
      <family val="2"/>
      <scheme val="minor"/>
    </font>
    <font>
      <sz val="11"/>
      <name val="Calibri"/>
      <family val="2"/>
      <scheme val="minor"/>
    </font>
    <font>
      <sz val="11"/>
      <color theme="5" tint="-0.249977111117893"/>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4"/>
      <color theme="1"/>
      <name val="Calibri"/>
      <family val="2"/>
      <scheme val="minor"/>
    </font>
    <font>
      <b/>
      <sz val="12"/>
      <name val="Calibri"/>
      <family val="2"/>
      <scheme val="minor"/>
    </font>
    <font>
      <b/>
      <sz val="11"/>
      <name val="Calibri"/>
      <family val="2"/>
      <scheme val="minor"/>
    </font>
    <font>
      <b/>
      <sz val="10"/>
      <name val="Calibri"/>
      <family val="2"/>
      <scheme val="minor"/>
    </font>
    <font>
      <sz val="14"/>
      <color theme="1"/>
      <name val="Calibri"/>
      <family val="2"/>
      <scheme val="minor"/>
    </font>
    <font>
      <b/>
      <sz val="22"/>
      <color theme="1"/>
      <name val="Calibri"/>
      <family val="2"/>
      <scheme val="minor"/>
    </font>
    <font>
      <sz val="22"/>
      <color theme="1"/>
      <name val="Calibri"/>
      <family val="2"/>
      <scheme val="minor"/>
    </font>
  </fonts>
  <fills count="6">
    <fill>
      <patternFill patternType="none"/>
    </fill>
    <fill>
      <patternFill patternType="gray125"/>
    </fill>
    <fill>
      <patternFill patternType="solid">
        <fgColor theme="9"/>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59999389629810485"/>
        <bgColor indexed="64"/>
      </patternFill>
    </fill>
  </fills>
  <borders count="69">
    <border>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theme="0"/>
      </right>
      <top style="thin">
        <color theme="0"/>
      </top>
      <bottom style="thin">
        <color theme="0"/>
      </bottom>
      <diagonal/>
    </border>
    <border>
      <left/>
      <right style="thin">
        <color indexed="64"/>
      </right>
      <top style="medium">
        <color indexed="64"/>
      </top>
      <bottom/>
      <diagonal/>
    </border>
    <border>
      <left style="thin">
        <color indexed="64"/>
      </left>
      <right/>
      <top/>
      <bottom/>
      <diagonal/>
    </border>
    <border>
      <left style="thin">
        <color indexed="64"/>
      </left>
      <right/>
      <top style="medium">
        <color indexed="64"/>
      </top>
      <bottom/>
      <diagonal/>
    </border>
  </borders>
  <cellStyleXfs count="4">
    <xf numFmtId="0" fontId="0" fillId="0" borderId="0"/>
    <xf numFmtId="0" fontId="4" fillId="2" borderId="0" applyNumberFormat="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208">
    <xf numFmtId="0" fontId="0" fillId="0" borderId="0" xfId="0"/>
    <xf numFmtId="0" fontId="0" fillId="0" borderId="1" xfId="0" applyBorder="1"/>
    <xf numFmtId="49" fontId="0" fillId="0" borderId="0" xfId="0" applyNumberForma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65" xfId="0" applyBorder="1"/>
    <xf numFmtId="0" fontId="0" fillId="0" borderId="8" xfId="0" applyBorder="1"/>
    <xf numFmtId="0" fontId="0" fillId="0" borderId="9" xfId="0" applyBorder="1"/>
    <xf numFmtId="0" fontId="0" fillId="0" borderId="7" xfId="0" applyBorder="1"/>
    <xf numFmtId="0" fontId="7" fillId="0" borderId="0" xfId="0" applyFont="1"/>
    <xf numFmtId="0" fontId="8" fillId="0" borderId="0" xfId="0" applyFont="1"/>
    <xf numFmtId="0" fontId="9" fillId="0" borderId="10" xfId="0" applyFont="1" applyBorder="1" applyAlignment="1" applyProtection="1">
      <alignment vertical="center"/>
      <protection locked="0"/>
    </xf>
    <xf numFmtId="0" fontId="9" fillId="0" borderId="11" xfId="0" applyFont="1" applyBorder="1" applyAlignment="1" applyProtection="1">
      <alignment vertical="center" wrapText="1"/>
      <protection locked="0"/>
    </xf>
    <xf numFmtId="0" fontId="9" fillId="0" borderId="12" xfId="0" applyFont="1" applyBorder="1" applyAlignment="1" applyProtection="1">
      <alignment vertical="center"/>
      <protection locked="0"/>
    </xf>
    <xf numFmtId="9" fontId="9" fillId="0" borderId="11" xfId="2"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49" fontId="9" fillId="0" borderId="15" xfId="0" applyNumberFormat="1" applyFont="1" applyBorder="1" applyAlignment="1" applyProtection="1">
      <alignment vertical="center"/>
      <protection locked="0"/>
    </xf>
    <xf numFmtId="0" fontId="9" fillId="0" borderId="15" xfId="0" applyFont="1" applyBorder="1" applyAlignment="1" applyProtection="1">
      <alignment vertical="center" wrapText="1"/>
      <protection locked="0"/>
    </xf>
    <xf numFmtId="0" fontId="9" fillId="0" borderId="16" xfId="0" applyFont="1" applyBorder="1" applyAlignment="1" applyProtection="1">
      <alignment vertical="center"/>
      <protection locked="0"/>
    </xf>
    <xf numFmtId="9" fontId="9" fillId="0" borderId="15" xfId="2" applyFont="1" applyBorder="1" applyAlignment="1" applyProtection="1">
      <alignment vertical="center"/>
      <protection locked="0"/>
    </xf>
    <xf numFmtId="0" fontId="9" fillId="0" borderId="17" xfId="0" applyFont="1" applyBorder="1" applyAlignment="1" applyProtection="1">
      <alignment vertical="center"/>
      <protection locked="0"/>
    </xf>
    <xf numFmtId="0" fontId="9" fillId="0" borderId="16" xfId="0" applyFont="1" applyBorder="1" applyAlignment="1" applyProtection="1">
      <alignment vertical="center" wrapText="1"/>
      <protection locked="0"/>
    </xf>
    <xf numFmtId="164" fontId="9" fillId="0" borderId="18" xfId="3" applyNumberFormat="1" applyFont="1" applyBorder="1" applyAlignment="1" applyProtection="1">
      <alignment vertical="center"/>
      <protection locked="0"/>
    </xf>
    <xf numFmtId="164" fontId="9" fillId="0" borderId="19" xfId="3" applyNumberFormat="1" applyFont="1" applyBorder="1" applyAlignment="1" applyProtection="1">
      <alignment vertical="center"/>
      <protection locked="0"/>
    </xf>
    <xf numFmtId="165" fontId="9" fillId="0" borderId="20" xfId="0" applyNumberFormat="1" applyFont="1" applyBorder="1" applyAlignment="1" applyProtection="1">
      <alignment vertical="center"/>
      <protection locked="0"/>
    </xf>
    <xf numFmtId="165" fontId="9" fillId="0" borderId="21" xfId="0" applyNumberFormat="1" applyFont="1" applyBorder="1" applyAlignment="1" applyProtection="1">
      <alignment vertical="center"/>
      <protection locked="0"/>
    </xf>
    <xf numFmtId="164" fontId="9" fillId="0" borderId="11" xfId="3" applyNumberFormat="1" applyFont="1" applyBorder="1" applyAlignment="1" applyProtection="1">
      <alignment vertical="center"/>
      <protection locked="0"/>
    </xf>
    <xf numFmtId="164" fontId="9" fillId="0" borderId="15" xfId="3" applyNumberFormat="1" applyFont="1" applyBorder="1" applyAlignment="1" applyProtection="1">
      <alignment vertical="center"/>
      <protection locked="0"/>
    </xf>
    <xf numFmtId="165" fontId="9" fillId="0" borderId="11" xfId="0" applyNumberFormat="1" applyFont="1" applyBorder="1" applyAlignment="1" applyProtection="1">
      <alignment vertical="center"/>
      <protection locked="0"/>
    </xf>
    <xf numFmtId="165" fontId="9" fillId="0" borderId="15" xfId="0" applyNumberFormat="1" applyFont="1" applyBorder="1" applyAlignment="1" applyProtection="1">
      <alignment vertical="center"/>
      <protection locked="0"/>
    </xf>
    <xf numFmtId="0" fontId="10" fillId="3" borderId="0" xfId="1" applyFont="1" applyFill="1" applyBorder="1" applyAlignment="1" applyProtection="1">
      <alignment horizontal="center" vertical="center"/>
    </xf>
    <xf numFmtId="164" fontId="10" fillId="3" borderId="13" xfId="0" applyNumberFormat="1" applyFont="1" applyFill="1" applyBorder="1" applyAlignment="1">
      <alignment vertical="center"/>
    </xf>
    <xf numFmtId="165" fontId="10" fillId="3" borderId="12" xfId="1" applyNumberFormat="1" applyFont="1" applyFill="1" applyBorder="1" applyAlignment="1" applyProtection="1">
      <alignment horizontal="center" vertical="center"/>
    </xf>
    <xf numFmtId="0" fontId="9" fillId="3" borderId="11" xfId="0" applyFont="1" applyFill="1" applyBorder="1" applyAlignment="1">
      <alignment vertical="center"/>
    </xf>
    <xf numFmtId="164" fontId="10" fillId="3" borderId="17" xfId="0" applyNumberFormat="1" applyFont="1" applyFill="1" applyBorder="1" applyAlignment="1">
      <alignment vertical="center"/>
    </xf>
    <xf numFmtId="165" fontId="10" fillId="3" borderId="16" xfId="1" applyNumberFormat="1" applyFont="1" applyFill="1" applyBorder="1" applyAlignment="1" applyProtection="1">
      <alignment horizontal="center" vertical="center"/>
    </xf>
    <xf numFmtId="0" fontId="9" fillId="3" borderId="15" xfId="0" applyFont="1" applyFill="1" applyBorder="1" applyAlignment="1">
      <alignment vertical="center"/>
    </xf>
    <xf numFmtId="164" fontId="10" fillId="3" borderId="29" xfId="0" applyNumberFormat="1" applyFont="1" applyFill="1" applyBorder="1" applyAlignment="1">
      <alignment vertical="center"/>
    </xf>
    <xf numFmtId="165" fontId="10" fillId="3" borderId="30" xfId="1" applyNumberFormat="1" applyFont="1" applyFill="1" applyBorder="1" applyAlignment="1" applyProtection="1">
      <alignment horizontal="center" vertical="center"/>
    </xf>
    <xf numFmtId="0" fontId="9" fillId="3" borderId="31" xfId="0" applyFont="1" applyFill="1" applyBorder="1" applyAlignment="1">
      <alignment vertical="center"/>
    </xf>
    <xf numFmtId="166" fontId="10" fillId="3" borderId="11" xfId="0" applyNumberFormat="1" applyFont="1" applyFill="1" applyBorder="1" applyAlignment="1">
      <alignment vertical="center"/>
    </xf>
    <xf numFmtId="166" fontId="10" fillId="3" borderId="15" xfId="0" applyNumberFormat="1" applyFont="1" applyFill="1" applyBorder="1" applyAlignment="1">
      <alignment vertical="center"/>
    </xf>
    <xf numFmtId="164" fontId="10" fillId="3" borderId="32" xfId="0" applyNumberFormat="1" applyFont="1" applyFill="1" applyBorder="1" applyAlignment="1">
      <alignment vertical="center"/>
    </xf>
    <xf numFmtId="166" fontId="10" fillId="3" borderId="31" xfId="0" applyNumberFormat="1" applyFont="1" applyFill="1" applyBorder="1" applyAlignment="1">
      <alignment vertical="center"/>
    </xf>
    <xf numFmtId="0" fontId="9" fillId="3" borderId="29" xfId="0" applyFont="1" applyFill="1" applyBorder="1" applyAlignment="1">
      <alignment vertical="center"/>
    </xf>
    <xf numFmtId="49" fontId="9" fillId="3" borderId="33" xfId="0" applyNumberFormat="1" applyFont="1" applyFill="1" applyBorder="1" applyAlignment="1">
      <alignment vertical="center"/>
    </xf>
    <xf numFmtId="0" fontId="9" fillId="3" borderId="33" xfId="0" applyFont="1" applyFill="1" applyBorder="1" applyAlignment="1">
      <alignment vertical="center" wrapText="1"/>
    </xf>
    <xf numFmtId="0" fontId="9" fillId="3" borderId="30" xfId="0" applyFont="1" applyFill="1" applyBorder="1" applyAlignment="1">
      <alignment vertical="center"/>
    </xf>
    <xf numFmtId="0" fontId="9" fillId="3" borderId="34" xfId="0" applyFont="1" applyFill="1" applyBorder="1" applyAlignment="1">
      <alignment vertical="center"/>
    </xf>
    <xf numFmtId="164" fontId="9" fillId="3" borderId="35" xfId="0" applyNumberFormat="1" applyFont="1" applyFill="1" applyBorder="1" applyAlignment="1">
      <alignment vertical="center"/>
    </xf>
    <xf numFmtId="165" fontId="9" fillId="3" borderId="36" xfId="0" applyNumberFormat="1" applyFont="1" applyFill="1" applyBorder="1" applyAlignment="1">
      <alignment vertical="center"/>
    </xf>
    <xf numFmtId="0" fontId="9" fillId="3" borderId="37" xfId="0" applyFont="1" applyFill="1" applyBorder="1" applyAlignment="1">
      <alignment vertical="center"/>
    </xf>
    <xf numFmtId="164" fontId="9" fillId="3" borderId="33" xfId="3" applyNumberFormat="1" applyFont="1" applyFill="1" applyBorder="1" applyAlignment="1">
      <alignment vertical="center"/>
    </xf>
    <xf numFmtId="165" fontId="9" fillId="3" borderId="33" xfId="0" applyNumberFormat="1" applyFont="1" applyFill="1" applyBorder="1" applyAlignment="1">
      <alignment vertical="center"/>
    </xf>
    <xf numFmtId="0" fontId="11" fillId="3" borderId="38" xfId="1" applyFont="1" applyFill="1" applyBorder="1" applyAlignment="1">
      <alignment horizontal="center" vertical="center"/>
    </xf>
    <xf numFmtId="0" fontId="11" fillId="3" borderId="23" xfId="1" applyFont="1" applyFill="1" applyBorder="1" applyAlignment="1">
      <alignment horizontal="center" vertical="center"/>
    </xf>
    <xf numFmtId="0" fontId="11" fillId="3" borderId="25" xfId="1" applyFont="1" applyFill="1" applyBorder="1" applyAlignment="1">
      <alignment horizontal="center" vertical="center"/>
    </xf>
    <xf numFmtId="0" fontId="11" fillId="3" borderId="39" xfId="1" applyFont="1" applyFill="1" applyBorder="1" applyAlignment="1">
      <alignment horizontal="center" vertical="center"/>
    </xf>
    <xf numFmtId="0" fontId="10" fillId="3" borderId="40" xfId="1" applyFont="1" applyFill="1" applyBorder="1" applyAlignment="1" applyProtection="1">
      <alignment horizontal="centerContinuous"/>
    </xf>
    <xf numFmtId="165" fontId="10" fillId="3" borderId="41" xfId="1" applyNumberFormat="1" applyFont="1" applyFill="1" applyBorder="1" applyAlignment="1" applyProtection="1">
      <alignment horizontal="center" vertical="center"/>
    </xf>
    <xf numFmtId="165" fontId="10" fillId="3" borderId="42" xfId="1" applyNumberFormat="1" applyFont="1" applyFill="1" applyBorder="1" applyAlignment="1" applyProtection="1">
      <alignment horizontal="center" vertical="center"/>
    </xf>
    <xf numFmtId="165" fontId="10" fillId="3" borderId="43" xfId="1" applyNumberFormat="1" applyFont="1" applyFill="1" applyBorder="1" applyAlignment="1" applyProtection="1">
      <alignment horizontal="center" vertical="center"/>
    </xf>
    <xf numFmtId="0" fontId="0" fillId="3" borderId="44" xfId="0" applyFill="1" applyBorder="1" applyAlignment="1">
      <alignment horizontal="centerContinuous"/>
    </xf>
    <xf numFmtId="0" fontId="10" fillId="3" borderId="33" xfId="0" applyFont="1" applyFill="1" applyBorder="1" applyAlignment="1">
      <alignment horizontal="center" vertical="center"/>
    </xf>
    <xf numFmtId="0" fontId="10" fillId="3" borderId="45" xfId="1" applyFont="1" applyFill="1" applyBorder="1" applyAlignment="1" applyProtection="1">
      <alignment horizontal="center" vertical="center" textRotation="90" wrapText="1"/>
    </xf>
    <xf numFmtId="0" fontId="10" fillId="3" borderId="7" xfId="1" applyFont="1" applyFill="1" applyBorder="1" applyAlignment="1" applyProtection="1">
      <alignment horizontal="center" vertical="center" textRotation="90" wrapText="1"/>
    </xf>
    <xf numFmtId="0" fontId="10" fillId="3" borderId="4" xfId="1" applyFont="1" applyFill="1" applyBorder="1" applyAlignment="1" applyProtection="1">
      <alignment horizontal="centerContinuous" vertical="center"/>
    </xf>
    <xf numFmtId="0" fontId="11" fillId="3" borderId="1" xfId="0" applyFont="1" applyFill="1" applyBorder="1" applyAlignment="1">
      <alignment horizontal="centerContinuous" vertical="center"/>
    </xf>
    <xf numFmtId="0" fontId="0" fillId="3" borderId="46" xfId="0" applyFill="1" applyBorder="1"/>
    <xf numFmtId="0" fontId="0" fillId="3" borderId="0" xfId="0" applyFill="1"/>
    <xf numFmtId="0" fontId="13" fillId="3" borderId="30" xfId="0" applyFont="1" applyFill="1" applyBorder="1" applyAlignment="1">
      <alignment horizontal="right" vertical="center" wrapText="1"/>
    </xf>
    <xf numFmtId="0" fontId="9" fillId="0" borderId="11" xfId="0" applyFont="1" applyBorder="1" applyAlignment="1">
      <alignment vertical="center"/>
    </xf>
    <xf numFmtId="0" fontId="10" fillId="3" borderId="44" xfId="1" applyFont="1" applyFill="1" applyBorder="1" applyAlignment="1" applyProtection="1">
      <alignment horizontal="centerContinuous"/>
    </xf>
    <xf numFmtId="0" fontId="10" fillId="3" borderId="24" xfId="0" applyFont="1" applyFill="1" applyBorder="1" applyAlignment="1">
      <alignment horizontal="center"/>
    </xf>
    <xf numFmtId="0" fontId="10" fillId="0" borderId="23" xfId="0" applyFont="1" applyBorder="1" applyAlignment="1" applyProtection="1">
      <alignment horizontal="center"/>
      <protection locked="0"/>
    </xf>
    <xf numFmtId="0" fontId="14" fillId="3" borderId="47" xfId="1" applyFont="1" applyFill="1" applyBorder="1" applyAlignment="1" applyProtection="1">
      <alignment horizontal="centerContinuous"/>
    </xf>
    <xf numFmtId="0" fontId="0" fillId="3" borderId="48" xfId="0" applyFill="1" applyBorder="1" applyAlignment="1">
      <alignment horizontal="centerContinuous"/>
    </xf>
    <xf numFmtId="0" fontId="0" fillId="3" borderId="49" xfId="0" applyFill="1" applyBorder="1" applyAlignment="1">
      <alignment horizontal="centerContinuous"/>
    </xf>
    <xf numFmtId="0" fontId="10" fillId="3" borderId="40" xfId="0" applyFont="1" applyFill="1" applyBorder="1" applyAlignment="1">
      <alignment horizontal="center"/>
    </xf>
    <xf numFmtId="0" fontId="10" fillId="3" borderId="50" xfId="1" applyFont="1" applyFill="1" applyBorder="1" applyAlignment="1" applyProtection="1">
      <alignment horizontal="centerContinuous"/>
    </xf>
    <xf numFmtId="0" fontId="0" fillId="3" borderId="38" xfId="0" applyFill="1" applyBorder="1" applyAlignment="1">
      <alignment horizontal="centerContinuous"/>
    </xf>
    <xf numFmtId="0" fontId="10" fillId="3" borderId="22" xfId="0" applyFont="1" applyFill="1" applyBorder="1" applyAlignment="1">
      <alignment horizontal="center"/>
    </xf>
    <xf numFmtId="0" fontId="10" fillId="3" borderId="3" xfId="1" applyFont="1" applyFill="1" applyBorder="1" applyAlignment="1" applyProtection="1">
      <alignment horizontal="centerContinuous"/>
    </xf>
    <xf numFmtId="0" fontId="0" fillId="3" borderId="7" xfId="0" applyFill="1" applyBorder="1" applyAlignment="1">
      <alignment horizontal="centerContinuous"/>
    </xf>
    <xf numFmtId="0" fontId="0" fillId="3" borderId="4" xfId="0" applyFill="1" applyBorder="1" applyAlignment="1">
      <alignment horizontal="centerContinuous"/>
    </xf>
    <xf numFmtId="0" fontId="0" fillId="3" borderId="51" xfId="0" applyFill="1" applyBorder="1" applyAlignment="1">
      <alignment horizontal="centerContinuous"/>
    </xf>
    <xf numFmtId="0" fontId="10" fillId="3" borderId="45" xfId="1" applyFont="1" applyFill="1" applyBorder="1" applyAlignment="1" applyProtection="1">
      <alignment horizontal="centerContinuous"/>
    </xf>
    <xf numFmtId="0" fontId="10" fillId="3" borderId="7" xfId="1" applyFont="1" applyFill="1" applyBorder="1" applyAlignment="1" applyProtection="1">
      <alignment horizontal="centerContinuous"/>
    </xf>
    <xf numFmtId="0" fontId="10" fillId="3" borderId="27" xfId="0" applyFont="1" applyFill="1" applyBorder="1" applyAlignment="1">
      <alignment horizontal="center"/>
    </xf>
    <xf numFmtId="0" fontId="10" fillId="3" borderId="28" xfId="0" applyFont="1" applyFill="1" applyBorder="1" applyAlignment="1">
      <alignment horizontal="center"/>
    </xf>
    <xf numFmtId="0" fontId="10" fillId="3" borderId="53" xfId="1" applyFont="1" applyFill="1" applyBorder="1" applyAlignment="1" applyProtection="1">
      <alignment horizontal="center" vertical="center" textRotation="90" wrapText="1"/>
    </xf>
    <xf numFmtId="0" fontId="14" fillId="3" borderId="24" xfId="1" applyFont="1" applyFill="1" applyBorder="1" applyAlignment="1" applyProtection="1">
      <alignment horizontal="centerContinuous"/>
    </xf>
    <xf numFmtId="0" fontId="0" fillId="3" borderId="27" xfId="0" applyFill="1" applyBorder="1" applyAlignment="1">
      <alignment horizontal="centerContinuous"/>
    </xf>
    <xf numFmtId="0" fontId="0" fillId="3" borderId="25" xfId="0" applyFill="1" applyBorder="1" applyAlignment="1">
      <alignment horizontal="centerContinuous"/>
    </xf>
    <xf numFmtId="0" fontId="10" fillId="3" borderId="26" xfId="0" applyFont="1" applyFill="1" applyBorder="1" applyAlignment="1">
      <alignment horizontal="center"/>
    </xf>
    <xf numFmtId="0" fontId="14" fillId="3" borderId="48" xfId="1" applyFont="1" applyFill="1" applyBorder="1" applyAlignment="1" applyProtection="1">
      <alignment horizontal="centerContinuous"/>
    </xf>
    <xf numFmtId="0" fontId="14" fillId="3" borderId="22" xfId="1" applyFont="1" applyFill="1" applyBorder="1" applyAlignment="1" applyProtection="1">
      <alignment horizontal="centerContinuous"/>
    </xf>
    <xf numFmtId="0" fontId="9" fillId="3" borderId="11" xfId="0" applyFont="1" applyFill="1" applyBorder="1" applyAlignment="1">
      <alignment horizontal="center" vertical="center"/>
    </xf>
    <xf numFmtId="0" fontId="9" fillId="3" borderId="15" xfId="0" applyFont="1" applyFill="1" applyBorder="1" applyAlignment="1">
      <alignment horizontal="center" vertical="center"/>
    </xf>
    <xf numFmtId="0" fontId="10" fillId="3" borderId="55" xfId="1" applyFont="1" applyFill="1" applyBorder="1" applyAlignment="1" applyProtection="1">
      <alignment horizontal="center" vertical="center" textRotation="90" wrapText="1"/>
    </xf>
    <xf numFmtId="0" fontId="9" fillId="3" borderId="31" xfId="0" applyFont="1" applyFill="1" applyBorder="1" applyAlignment="1">
      <alignment horizontal="center" vertical="center"/>
    </xf>
    <xf numFmtId="0" fontId="12" fillId="3" borderId="0" xfId="1" applyFont="1" applyFill="1" applyBorder="1" applyAlignment="1" applyProtection="1">
      <alignment horizontal="center" vertical="center"/>
    </xf>
    <xf numFmtId="0" fontId="12" fillId="3" borderId="0" xfId="1" applyFont="1" applyFill="1" applyBorder="1" applyAlignment="1" applyProtection="1">
      <alignment horizontal="right" vertical="center"/>
    </xf>
    <xf numFmtId="164" fontId="12" fillId="3" borderId="0" xfId="1" applyNumberFormat="1" applyFont="1" applyFill="1" applyBorder="1" applyAlignment="1" applyProtection="1">
      <alignment horizontal="center" vertical="center"/>
    </xf>
    <xf numFmtId="165" fontId="12" fillId="3" borderId="0" xfId="1" applyNumberFormat="1" applyFont="1" applyFill="1" applyBorder="1" applyAlignment="1" applyProtection="1">
      <alignment horizontal="center" vertical="center"/>
    </xf>
    <xf numFmtId="0" fontId="10" fillId="3" borderId="9" xfId="1" applyFont="1" applyFill="1" applyBorder="1" applyAlignment="1" applyProtection="1">
      <alignment horizontal="left" vertical="center" wrapText="1"/>
    </xf>
    <xf numFmtId="0" fontId="9" fillId="3" borderId="9" xfId="0" applyFont="1" applyFill="1" applyBorder="1" applyAlignment="1">
      <alignment horizontal="left" vertical="center" wrapText="1"/>
    </xf>
    <xf numFmtId="0" fontId="10" fillId="3" borderId="9" xfId="1" applyFont="1" applyFill="1" applyBorder="1" applyAlignment="1" applyProtection="1">
      <alignment horizontal="center" vertical="center"/>
    </xf>
    <xf numFmtId="0" fontId="12" fillId="3" borderId="9" xfId="1" applyFont="1" applyFill="1" applyBorder="1" applyAlignment="1" applyProtection="1">
      <alignment horizontal="center" vertical="center"/>
    </xf>
    <xf numFmtId="0" fontId="12" fillId="3" borderId="9" xfId="1" applyFont="1" applyFill="1" applyBorder="1" applyAlignment="1" applyProtection="1">
      <alignment horizontal="right" vertical="center"/>
    </xf>
    <xf numFmtId="0" fontId="11" fillId="3" borderId="23" xfId="0" applyFont="1" applyFill="1" applyBorder="1" applyAlignment="1">
      <alignment horizontal="centerContinuous" vertical="center"/>
    </xf>
    <xf numFmtId="0" fontId="15" fillId="4" borderId="40" xfId="1" applyFont="1" applyFill="1" applyBorder="1" applyAlignment="1" applyProtection="1">
      <alignment horizontal="center" vertical="center"/>
    </xf>
    <xf numFmtId="0" fontId="15" fillId="4" borderId="50" xfId="1" applyFont="1" applyFill="1" applyBorder="1" applyAlignment="1" applyProtection="1">
      <alignment horizontal="right" vertical="center"/>
    </xf>
    <xf numFmtId="164" fontId="15" fillId="4" borderId="24" xfId="1" applyNumberFormat="1" applyFont="1" applyFill="1" applyBorder="1" applyAlignment="1" applyProtection="1">
      <alignment horizontal="center" vertical="center"/>
    </xf>
    <xf numFmtId="165" fontId="15" fillId="4" borderId="23" xfId="1" applyNumberFormat="1" applyFont="1" applyFill="1" applyBorder="1" applyAlignment="1" applyProtection="1">
      <alignment horizontal="center" vertical="center"/>
    </xf>
    <xf numFmtId="165" fontId="15" fillId="4" borderId="28" xfId="1" applyNumberFormat="1" applyFont="1" applyFill="1" applyBorder="1" applyAlignment="1" applyProtection="1">
      <alignment horizontal="center" vertical="center"/>
    </xf>
    <xf numFmtId="0" fontId="15" fillId="4" borderId="22" xfId="1" applyFont="1" applyFill="1" applyBorder="1" applyAlignment="1" applyProtection="1">
      <alignment horizontal="centerContinuous"/>
    </xf>
    <xf numFmtId="0" fontId="15" fillId="4" borderId="27" xfId="1" applyFont="1" applyFill="1" applyBorder="1" applyAlignment="1" applyProtection="1">
      <alignment horizontal="center"/>
    </xf>
    <xf numFmtId="0" fontId="15" fillId="4" borderId="25" xfId="1" applyFont="1" applyFill="1" applyBorder="1" applyAlignment="1" applyProtection="1">
      <alignment horizontal="centerContinuous"/>
    </xf>
    <xf numFmtId="0" fontId="15" fillId="4" borderId="44" xfId="1" applyFont="1" applyFill="1" applyBorder="1" applyAlignment="1" applyProtection="1">
      <alignment horizontal="centerContinuous"/>
    </xf>
    <xf numFmtId="0" fontId="15" fillId="4" borderId="38" xfId="1" applyFont="1" applyFill="1" applyBorder="1" applyAlignment="1" applyProtection="1">
      <alignment horizontal="centerContinuous"/>
    </xf>
    <xf numFmtId="0" fontId="15" fillId="4" borderId="26" xfId="1" applyFont="1" applyFill="1" applyBorder="1" applyAlignment="1" applyProtection="1">
      <alignment horizontal="centerContinuous"/>
    </xf>
    <xf numFmtId="0" fontId="6" fillId="4" borderId="44" xfId="0" applyFont="1" applyFill="1" applyBorder="1" applyAlignment="1">
      <alignment horizontal="centerContinuous"/>
    </xf>
    <xf numFmtId="0" fontId="6" fillId="4" borderId="38" xfId="0" applyFont="1" applyFill="1" applyBorder="1" applyAlignment="1">
      <alignment horizontal="centerContinuous"/>
    </xf>
    <xf numFmtId="164" fontId="15" fillId="4" borderId="27" xfId="0" applyNumberFormat="1" applyFont="1" applyFill="1" applyBorder="1"/>
    <xf numFmtId="165" fontId="15" fillId="4" borderId="27" xfId="0" applyNumberFormat="1" applyFont="1" applyFill="1" applyBorder="1"/>
    <xf numFmtId="0" fontId="16" fillId="4" borderId="23" xfId="0" applyFont="1" applyFill="1" applyBorder="1" applyAlignment="1">
      <alignment horizontal="centerContinuous" vertical="center"/>
    </xf>
    <xf numFmtId="0" fontId="9" fillId="5" borderId="59" xfId="0" applyFont="1" applyFill="1" applyBorder="1" applyAlignment="1">
      <alignment horizontal="center" vertical="center"/>
    </xf>
    <xf numFmtId="0" fontId="9" fillId="5" borderId="60" xfId="0" applyFont="1" applyFill="1" applyBorder="1" applyAlignment="1">
      <alignment horizontal="center" vertical="center"/>
    </xf>
    <xf numFmtId="0" fontId="9" fillId="5" borderId="61" xfId="0" applyFont="1" applyFill="1" applyBorder="1" applyAlignment="1">
      <alignment horizontal="center" vertical="center"/>
    </xf>
    <xf numFmtId="0" fontId="0" fillId="5" borderId="65" xfId="0" applyFill="1" applyBorder="1"/>
    <xf numFmtId="165" fontId="15" fillId="4" borderId="27" xfId="1" applyNumberFormat="1" applyFont="1" applyFill="1" applyBorder="1" applyAlignment="1" applyProtection="1">
      <alignment horizontal="center" vertical="center"/>
    </xf>
    <xf numFmtId="0" fontId="6" fillId="4" borderId="22" xfId="0" applyFont="1" applyFill="1" applyBorder="1"/>
    <xf numFmtId="0" fontId="0" fillId="3" borderId="22" xfId="0" applyFill="1" applyBorder="1"/>
    <xf numFmtId="0" fontId="17" fillId="4" borderId="24" xfId="1" applyFont="1" applyFill="1" applyBorder="1" applyAlignment="1" applyProtection="1">
      <alignment horizontal="centerContinuous"/>
    </xf>
    <xf numFmtId="0" fontId="6" fillId="4" borderId="27" xfId="0" applyFont="1" applyFill="1" applyBorder="1" applyAlignment="1">
      <alignment horizontal="centerContinuous"/>
    </xf>
    <xf numFmtId="164" fontId="15" fillId="4" borderId="27" xfId="1" applyNumberFormat="1" applyFont="1" applyFill="1" applyBorder="1" applyAlignment="1" applyProtection="1">
      <alignment horizontal="center" vertical="center"/>
    </xf>
    <xf numFmtId="0" fontId="0" fillId="0" borderId="41" xfId="0" applyBorder="1" applyProtection="1">
      <protection locked="0"/>
    </xf>
    <xf numFmtId="0" fontId="0" fillId="0" borderId="63" xfId="0" applyBorder="1" applyProtection="1">
      <protection locked="0"/>
    </xf>
    <xf numFmtId="0" fontId="0" fillId="0" borderId="43" xfId="0" applyBorder="1" applyProtection="1">
      <protection locked="0"/>
    </xf>
    <xf numFmtId="0" fontId="0" fillId="0" borderId="64" xfId="0" applyBorder="1" applyProtection="1">
      <protection locked="0"/>
    </xf>
    <xf numFmtId="0" fontId="9" fillId="0" borderId="15" xfId="0" applyFont="1" applyBorder="1" applyAlignment="1">
      <alignment vertical="center"/>
    </xf>
    <xf numFmtId="0" fontId="10" fillId="3" borderId="67" xfId="1" applyFont="1" applyFill="1" applyBorder="1" applyAlignment="1" applyProtection="1">
      <alignment horizontal="center" vertical="center" wrapText="1"/>
    </xf>
    <xf numFmtId="0" fontId="9" fillId="0" borderId="42" xfId="0" applyFont="1" applyBorder="1" applyAlignment="1" applyProtection="1">
      <alignment vertical="center" wrapText="1"/>
      <protection locked="0"/>
    </xf>
    <xf numFmtId="0" fontId="9" fillId="3" borderId="43" xfId="0" applyFont="1" applyFill="1" applyBorder="1" applyAlignment="1">
      <alignment vertical="center" wrapText="1"/>
    </xf>
    <xf numFmtId="14" fontId="9" fillId="0" borderId="68" xfId="0" applyNumberFormat="1" applyFont="1" applyBorder="1" applyAlignment="1" applyProtection="1">
      <alignment vertical="center" wrapText="1"/>
      <protection locked="0"/>
    </xf>
    <xf numFmtId="14" fontId="9" fillId="0" borderId="15" xfId="0" applyNumberFormat="1" applyFont="1" applyBorder="1" applyAlignment="1" applyProtection="1">
      <alignment vertical="center" wrapText="1"/>
      <protection locked="0"/>
    </xf>
    <xf numFmtId="14" fontId="9" fillId="0" borderId="42" xfId="0" applyNumberFormat="1" applyFont="1" applyBorder="1" applyAlignment="1" applyProtection="1">
      <alignment vertical="center" wrapText="1"/>
      <protection locked="0"/>
    </xf>
    <xf numFmtId="0" fontId="10" fillId="0" borderId="11" xfId="0" applyFont="1" applyBorder="1" applyAlignment="1">
      <alignment horizontal="center" vertical="center"/>
    </xf>
    <xf numFmtId="0" fontId="10" fillId="0" borderId="15" xfId="0" applyFont="1" applyBorder="1" applyAlignment="1">
      <alignment horizontal="center" vertical="center"/>
    </xf>
    <xf numFmtId="0" fontId="9" fillId="0" borderId="12" xfId="0" applyFont="1" applyBorder="1" applyAlignment="1" applyProtection="1">
      <alignment vertical="center" wrapText="1"/>
      <protection locked="0"/>
    </xf>
    <xf numFmtId="0" fontId="5" fillId="0" borderId="7" xfId="0" applyFont="1" applyBorder="1"/>
    <xf numFmtId="0" fontId="6" fillId="0" borderId="0" xfId="0" applyFont="1"/>
    <xf numFmtId="0" fontId="0" fillId="0" borderId="0" xfId="0" applyProtection="1">
      <protection locked="0"/>
    </xf>
    <xf numFmtId="0" fontId="10" fillId="3" borderId="22" xfId="1" applyFont="1" applyFill="1" applyBorder="1" applyAlignment="1" applyProtection="1">
      <alignment horizontal="center" vertical="center" textRotation="90" wrapText="1"/>
    </xf>
    <xf numFmtId="0" fontId="10" fillId="3" borderId="23" xfId="1" applyFont="1" applyFill="1" applyBorder="1" applyAlignment="1" applyProtection="1">
      <alignment horizontal="center" vertical="center" textRotation="90" wrapText="1"/>
    </xf>
    <xf numFmtId="0" fontId="10" fillId="3" borderId="24" xfId="1" applyFont="1" applyFill="1" applyBorder="1" applyAlignment="1" applyProtection="1">
      <alignment horizontal="center" vertical="center" textRotation="90" wrapText="1"/>
    </xf>
    <xf numFmtId="0" fontId="10" fillId="3" borderId="25" xfId="1" applyFont="1" applyFill="1" applyBorder="1" applyAlignment="1" applyProtection="1">
      <alignment horizontal="center" vertical="center" textRotation="90" wrapText="1"/>
    </xf>
    <xf numFmtId="0" fontId="10" fillId="3" borderId="27" xfId="1" applyFont="1" applyFill="1" applyBorder="1" applyAlignment="1" applyProtection="1">
      <alignment horizontal="center" vertical="center" textRotation="90" wrapText="1"/>
    </xf>
    <xf numFmtId="0" fontId="10" fillId="3" borderId="28" xfId="1" applyFont="1" applyFill="1" applyBorder="1" applyAlignment="1" applyProtection="1">
      <alignment horizontal="center" vertical="center" textRotation="90" wrapText="1"/>
    </xf>
    <xf numFmtId="0" fontId="12" fillId="3" borderId="0" xfId="1" applyFont="1" applyFill="1" applyBorder="1" applyAlignment="1">
      <alignment horizontal="left" vertical="top"/>
    </xf>
    <xf numFmtId="0" fontId="10" fillId="3" borderId="27" xfId="0" applyFont="1" applyFill="1" applyBorder="1" applyAlignment="1">
      <alignment horizontal="center" vertical="center" textRotation="90" wrapText="1"/>
    </xf>
    <xf numFmtId="0" fontId="10" fillId="3" borderId="52" xfId="1" applyFont="1" applyFill="1" applyBorder="1" applyAlignment="1" applyProtection="1">
      <alignment horizontal="center" vertical="center" textRotation="90"/>
    </xf>
    <xf numFmtId="0" fontId="10" fillId="3" borderId="54" xfId="1" applyFont="1" applyFill="1" applyBorder="1" applyAlignment="1" applyProtection="1">
      <alignment horizontal="center" vertical="center" textRotation="90" wrapText="1"/>
    </xf>
    <xf numFmtId="0" fontId="10" fillId="3" borderId="56" xfId="1" applyFont="1" applyFill="1" applyBorder="1" applyAlignment="1" applyProtection="1">
      <alignment horizontal="center" vertical="center" textRotation="90" wrapText="1"/>
    </xf>
    <xf numFmtId="0" fontId="10" fillId="3" borderId="57" xfId="1" applyFont="1" applyFill="1" applyBorder="1" applyAlignment="1" applyProtection="1">
      <alignment horizontal="center" vertical="center" textRotation="90" wrapText="1"/>
    </xf>
    <xf numFmtId="0" fontId="10" fillId="3" borderId="57" xfId="1" applyFont="1" applyFill="1" applyBorder="1" applyAlignment="1" applyProtection="1">
      <alignment horizontal="center" vertical="center"/>
    </xf>
    <xf numFmtId="0" fontId="10" fillId="3" borderId="58" xfId="1" applyFont="1" applyFill="1" applyBorder="1" applyAlignment="1" applyProtection="1">
      <alignment horizontal="center" vertical="center"/>
    </xf>
    <xf numFmtId="0" fontId="10" fillId="3" borderId="23" xfId="0" applyFont="1" applyFill="1" applyBorder="1" applyAlignment="1">
      <alignment horizontal="centerContinuous" vertical="center"/>
    </xf>
    <xf numFmtId="0" fontId="0" fillId="5" borderId="10" xfId="0" applyFill="1" applyBorder="1" applyProtection="1">
      <protection locked="0"/>
    </xf>
    <xf numFmtId="0" fontId="0" fillId="5" borderId="11" xfId="0" applyFill="1" applyBorder="1" applyProtection="1">
      <protection locked="0"/>
    </xf>
    <xf numFmtId="0" fontId="0" fillId="5" borderId="12"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29" xfId="0" applyFill="1" applyBorder="1" applyProtection="1">
      <protection locked="0"/>
    </xf>
    <xf numFmtId="0" fontId="0" fillId="5" borderId="33" xfId="0" applyFill="1" applyBorder="1" applyProtection="1">
      <protection locked="0"/>
    </xf>
    <xf numFmtId="0" fontId="0" fillId="5" borderId="30" xfId="0" applyFill="1" applyBorder="1" applyProtection="1">
      <protection locked="0"/>
    </xf>
    <xf numFmtId="0" fontId="10" fillId="3" borderId="22" xfId="0" applyFont="1" applyFill="1" applyBorder="1" applyAlignment="1">
      <alignment horizontal="center" vertical="center" textRotation="90" wrapText="1"/>
    </xf>
    <xf numFmtId="0" fontId="12" fillId="3" borderId="0" xfId="1" applyFont="1" applyFill="1" applyBorder="1" applyAlignment="1">
      <alignment horizontal="left" vertical="top"/>
    </xf>
    <xf numFmtId="0" fontId="0" fillId="0" borderId="0" xfId="0"/>
    <xf numFmtId="0" fontId="11" fillId="3" borderId="40" xfId="1" applyFont="1" applyFill="1" applyBorder="1" applyAlignment="1">
      <alignment horizontal="center" vertical="center"/>
    </xf>
    <xf numFmtId="0" fontId="11" fillId="3" borderId="44" xfId="1" applyFont="1" applyFill="1" applyBorder="1" applyAlignment="1">
      <alignment horizontal="center" vertical="center"/>
    </xf>
    <xf numFmtId="0" fontId="11" fillId="3" borderId="38" xfId="1" applyFont="1" applyFill="1" applyBorder="1" applyAlignment="1">
      <alignment horizontal="center" vertical="center"/>
    </xf>
    <xf numFmtId="0" fontId="11" fillId="3" borderId="4" xfId="1" applyFont="1" applyFill="1" applyBorder="1" applyAlignment="1">
      <alignment horizontal="center" vertical="center" textRotation="90"/>
    </xf>
    <xf numFmtId="0" fontId="11" fillId="3" borderId="1" xfId="1" applyFont="1" applyFill="1" applyBorder="1" applyAlignment="1">
      <alignment horizontal="center" vertical="center" textRotation="90"/>
    </xf>
    <xf numFmtId="0" fontId="11" fillId="3" borderId="6" xfId="1" applyFont="1" applyFill="1" applyBorder="1" applyAlignment="1">
      <alignment horizontal="center" vertical="center" textRotation="90"/>
    </xf>
    <xf numFmtId="0" fontId="8" fillId="3" borderId="0" xfId="0" applyFont="1" applyFill="1"/>
    <xf numFmtId="0" fontId="0" fillId="3" borderId="0" xfId="0" applyFill="1"/>
    <xf numFmtId="0" fontId="14" fillId="4" borderId="3" xfId="1" applyFont="1" applyFill="1" applyBorder="1" applyAlignment="1" applyProtection="1">
      <alignment horizontal="center" vertical="center"/>
    </xf>
    <xf numFmtId="0" fontId="18" fillId="4" borderId="7" xfId="0" applyFont="1" applyFill="1" applyBorder="1" applyAlignment="1">
      <alignment horizontal="center" vertical="center"/>
    </xf>
    <xf numFmtId="0" fontId="18" fillId="4" borderId="66"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55" xfId="0" applyFont="1" applyFill="1" applyBorder="1" applyAlignment="1">
      <alignment horizontal="center" vertical="center"/>
    </xf>
    <xf numFmtId="0" fontId="14" fillId="4" borderId="4" xfId="1" applyFont="1" applyFill="1" applyBorder="1" applyAlignment="1" applyProtection="1">
      <alignment horizontal="center" vertical="center"/>
    </xf>
    <xf numFmtId="0" fontId="18" fillId="4" borderId="6" xfId="0" applyFont="1" applyFill="1" applyBorder="1" applyAlignment="1">
      <alignment horizontal="center" vertical="center"/>
    </xf>
    <xf numFmtId="0" fontId="11" fillId="3" borderId="62" xfId="1" applyFont="1" applyFill="1" applyBorder="1" applyAlignment="1" applyProtection="1">
      <alignment horizontal="left" vertical="top"/>
    </xf>
    <xf numFmtId="0" fontId="0" fillId="3" borderId="13" xfId="0" applyFill="1" applyBorder="1"/>
    <xf numFmtId="0" fontId="11" fillId="3" borderId="5" xfId="1" applyFont="1" applyFill="1" applyBorder="1" applyAlignment="1" applyProtection="1">
      <alignment horizontal="left" vertical="top"/>
    </xf>
    <xf numFmtId="0" fontId="0" fillId="3" borderId="55" xfId="0" applyFill="1" applyBorder="1"/>
    <xf numFmtId="0" fontId="19" fillId="3" borderId="0" xfId="1" applyFont="1" applyFill="1" applyBorder="1" applyAlignment="1" applyProtection="1">
      <alignment horizontal="left" vertical="top"/>
    </xf>
    <xf numFmtId="0" fontId="20" fillId="0" borderId="0" xfId="0" applyFont="1" applyAlignment="1">
      <alignment horizontal="left" vertical="top"/>
    </xf>
    <xf numFmtId="0" fontId="20" fillId="0" borderId="9" xfId="0" applyFont="1" applyBorder="1" applyAlignment="1">
      <alignment horizontal="left" vertical="top"/>
    </xf>
  </cellXfs>
  <cellStyles count="4">
    <cellStyle name="Akzent6" xfId="1" builtinId="49"/>
    <cellStyle name="Prozent" xfId="2" builtinId="5"/>
    <cellStyle name="Standard" xfId="0" builtinId="0"/>
    <cellStyle name="Währung" xfId="3" builtinId="4"/>
  </cellStyles>
  <dxfs count="16">
    <dxf>
      <font>
        <b/>
        <i val="0"/>
        <color theme="5" tint="0.79998168889431442"/>
      </font>
      <fill>
        <patternFill>
          <bgColor rgb="FFC00000"/>
        </patternFill>
      </fill>
    </dxf>
    <dxf>
      <font>
        <b val="0"/>
        <i val="0"/>
        <color rgb="FF9C0006"/>
      </font>
      <fill>
        <patternFill>
          <bgColor rgb="FFFFC7CE"/>
        </patternFill>
      </fill>
    </dxf>
    <dxf>
      <font>
        <condense val="0"/>
        <extend val="0"/>
        <color rgb="FF9C6500"/>
      </font>
      <fill>
        <patternFill>
          <bgColor rgb="FFFFEB9C"/>
        </patternFill>
      </fill>
    </dxf>
    <dxf>
      <font>
        <b/>
        <i val="0"/>
        <color theme="5" tint="0.79998168889431442"/>
      </font>
      <fill>
        <patternFill>
          <bgColor rgb="FFC00000"/>
        </patternFill>
      </fill>
    </dxf>
    <dxf>
      <font>
        <b val="0"/>
        <i val="0"/>
        <color rgb="FF9C0006"/>
      </font>
      <fill>
        <patternFill>
          <bgColor rgb="FFFFC7CE"/>
        </patternFill>
      </fill>
    </dxf>
    <dxf>
      <font>
        <condense val="0"/>
        <extend val="0"/>
        <color rgb="FF9C6500"/>
      </font>
      <fill>
        <patternFill>
          <bgColor rgb="FFFFEB9C"/>
        </patternFill>
      </fill>
    </dxf>
    <dxf>
      <font>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b/>
        <i val="0"/>
        <color theme="5" tint="0.79998168889431442"/>
      </font>
      <fill>
        <patternFill>
          <bgColor rgb="FFC00000"/>
        </patternFill>
      </fill>
    </dxf>
    <dxf>
      <font>
        <b val="0"/>
        <i val="0"/>
        <color rgb="FF9C0006"/>
      </font>
      <fill>
        <patternFill>
          <bgColor rgb="FFFFC7CE"/>
        </patternFill>
      </fill>
    </dxf>
    <dxf>
      <font>
        <condense val="0"/>
        <extend val="0"/>
        <color rgb="FF9C6500"/>
      </font>
      <fill>
        <patternFill>
          <bgColor rgb="FFFFEB9C"/>
        </patternFill>
      </fill>
    </dxf>
    <dxf>
      <font>
        <b/>
        <i val="0"/>
        <color theme="5" tint="0.79998168889431442"/>
      </font>
      <fill>
        <patternFill>
          <bgColor rgb="FFC00000"/>
        </patternFill>
      </fill>
    </dxf>
    <dxf>
      <font>
        <b val="0"/>
        <i val="0"/>
        <color rgb="FF9C0006"/>
      </font>
      <fill>
        <patternFill>
          <bgColor rgb="FFFFC7CE"/>
        </patternFill>
      </fill>
    </dxf>
    <dxf>
      <font>
        <condense val="0"/>
        <extend val="0"/>
        <color rgb="FF9C6500"/>
      </font>
      <fill>
        <patternFill>
          <bgColor rgb="FFFFEB9C"/>
        </patternFill>
      </fill>
    </dxf>
    <dxf>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P3:Q13" totalsRowShown="0">
  <tableColumns count="2">
    <tableColumn id="1" xr3:uid="{00000000-0010-0000-0000-000001000000}" name="Impact"/>
    <tableColumn id="2" xr3:uid="{00000000-0010-0000-0000-000002000000}" name="Interpretation" dataDxfId="15"/>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S38"/>
  <sheetViews>
    <sheetView zoomScaleNormal="100" workbookViewId="0"/>
  </sheetViews>
  <sheetFormatPr baseColWidth="10" defaultRowHeight="15" x14ac:dyDescent="0.25"/>
  <cols>
    <col min="1" max="1" width="1.5703125" customWidth="1"/>
    <col min="2" max="13" width="4.140625" customWidth="1"/>
    <col min="14" max="14" width="1.7109375" customWidth="1"/>
    <col min="15" max="15" width="2" customWidth="1"/>
    <col min="16" max="16" width="12" customWidth="1"/>
    <col min="17" max="17" width="56.42578125" customWidth="1"/>
    <col min="18" max="18" width="2" customWidth="1"/>
  </cols>
  <sheetData>
    <row r="1" spans="1:18" ht="21" x14ac:dyDescent="0.35">
      <c r="A1" s="4"/>
      <c r="B1" s="155" t="s">
        <v>80</v>
      </c>
      <c r="C1" s="11"/>
      <c r="D1" s="11"/>
      <c r="E1" s="11"/>
      <c r="F1" s="11"/>
      <c r="G1" s="11"/>
      <c r="H1" s="11"/>
      <c r="I1" s="11"/>
      <c r="J1" s="11"/>
      <c r="K1" s="11"/>
      <c r="L1" s="11"/>
      <c r="M1" s="11"/>
      <c r="N1" s="5"/>
      <c r="O1" s="4"/>
      <c r="P1" s="155" t="s">
        <v>81</v>
      </c>
      <c r="Q1" s="11"/>
      <c r="R1" s="5"/>
    </row>
    <row r="2" spans="1:18" ht="15.75" thickBot="1" x14ac:dyDescent="0.3">
      <c r="A2" s="9"/>
      <c r="B2" s="10"/>
      <c r="N2" s="1"/>
      <c r="O2" s="9"/>
      <c r="R2" s="1"/>
    </row>
    <row r="3" spans="1:18" ht="15.75" customHeight="1" thickBot="1" x14ac:dyDescent="0.3">
      <c r="A3" s="3"/>
      <c r="B3" s="58"/>
      <c r="C3" s="59"/>
      <c r="D3" s="185" t="s">
        <v>13</v>
      </c>
      <c r="E3" s="186"/>
      <c r="F3" s="186"/>
      <c r="G3" s="186"/>
      <c r="H3" s="186"/>
      <c r="I3" s="186"/>
      <c r="J3" s="186"/>
      <c r="K3" s="186"/>
      <c r="L3" s="186"/>
      <c r="M3" s="187"/>
      <c r="N3" s="1"/>
      <c r="O3" s="9"/>
      <c r="P3" t="s">
        <v>13</v>
      </c>
      <c r="Q3" t="s">
        <v>1</v>
      </c>
      <c r="R3" s="1"/>
    </row>
    <row r="4" spans="1:18" ht="15.75" thickBot="1" x14ac:dyDescent="0.3">
      <c r="A4" s="3"/>
      <c r="B4" s="58"/>
      <c r="C4" s="59"/>
      <c r="D4" s="61">
        <v>1</v>
      </c>
      <c r="E4" s="61">
        <v>2</v>
      </c>
      <c r="F4" s="61">
        <v>3</v>
      </c>
      <c r="G4" s="61">
        <v>4</v>
      </c>
      <c r="H4" s="61">
        <v>5</v>
      </c>
      <c r="I4" s="61">
        <v>6</v>
      </c>
      <c r="J4" s="61">
        <v>7</v>
      </c>
      <c r="K4" s="61">
        <v>8</v>
      </c>
      <c r="L4" s="61">
        <v>9</v>
      </c>
      <c r="M4" s="61">
        <v>10</v>
      </c>
      <c r="N4" s="1"/>
      <c r="O4" s="9"/>
      <c r="P4">
        <v>1</v>
      </c>
      <c r="Q4" s="157" t="s">
        <v>90</v>
      </c>
      <c r="R4" s="1"/>
    </row>
    <row r="5" spans="1:18" ht="15.75" customHeight="1" thickBot="1" x14ac:dyDescent="0.3">
      <c r="A5" s="3"/>
      <c r="B5" s="188" t="s">
        <v>14</v>
      </c>
      <c r="C5" s="60">
        <v>10</v>
      </c>
      <c r="D5" s="173" t="s">
        <v>3</v>
      </c>
      <c r="E5" s="174" t="s">
        <v>3</v>
      </c>
      <c r="F5" s="174" t="s">
        <v>3</v>
      </c>
      <c r="G5" s="174" t="s">
        <v>3</v>
      </c>
      <c r="H5" s="174" t="s">
        <v>3</v>
      </c>
      <c r="I5" s="174" t="s">
        <v>3</v>
      </c>
      <c r="J5" s="174" t="s">
        <v>3</v>
      </c>
      <c r="K5" s="174" t="s">
        <v>3</v>
      </c>
      <c r="L5" s="174" t="s">
        <v>3</v>
      </c>
      <c r="M5" s="175" t="s">
        <v>3</v>
      </c>
      <c r="N5" s="1"/>
      <c r="O5" s="9"/>
      <c r="P5">
        <v>2</v>
      </c>
      <c r="Q5" s="157" t="s">
        <v>91</v>
      </c>
      <c r="R5" s="1"/>
    </row>
    <row r="6" spans="1:18" ht="15.75" thickBot="1" x14ac:dyDescent="0.3">
      <c r="A6" s="3"/>
      <c r="B6" s="189"/>
      <c r="C6" s="60">
        <v>9</v>
      </c>
      <c r="D6" s="176" t="s">
        <v>3</v>
      </c>
      <c r="E6" s="177" t="s">
        <v>3</v>
      </c>
      <c r="F6" s="177" t="s">
        <v>3</v>
      </c>
      <c r="G6" s="177" t="s">
        <v>3</v>
      </c>
      <c r="H6" s="177" t="s">
        <v>3</v>
      </c>
      <c r="I6" s="177" t="s">
        <v>3</v>
      </c>
      <c r="J6" s="177" t="s">
        <v>3</v>
      </c>
      <c r="K6" s="177" t="s">
        <v>3</v>
      </c>
      <c r="L6" s="177" t="s">
        <v>3</v>
      </c>
      <c r="M6" s="178" t="s">
        <v>3</v>
      </c>
      <c r="N6" s="1"/>
      <c r="O6" s="9"/>
      <c r="P6">
        <v>3</v>
      </c>
      <c r="Q6" s="157" t="s">
        <v>92</v>
      </c>
      <c r="R6" s="1"/>
    </row>
    <row r="7" spans="1:18" ht="15" customHeight="1" thickBot="1" x14ac:dyDescent="0.3">
      <c r="A7" s="3"/>
      <c r="B7" s="189"/>
      <c r="C7" s="60">
        <v>8</v>
      </c>
      <c r="D7" s="176" t="s">
        <v>0</v>
      </c>
      <c r="E7" s="177" t="s">
        <v>2</v>
      </c>
      <c r="F7" s="177" t="s">
        <v>2</v>
      </c>
      <c r="G7" s="177" t="s">
        <v>2</v>
      </c>
      <c r="H7" s="177" t="s">
        <v>6</v>
      </c>
      <c r="I7" s="177" t="s">
        <v>6</v>
      </c>
      <c r="J7" s="177" t="s">
        <v>6</v>
      </c>
      <c r="K7" s="177" t="s">
        <v>6</v>
      </c>
      <c r="L7" s="177" t="s">
        <v>6</v>
      </c>
      <c r="M7" s="178" t="s">
        <v>6</v>
      </c>
      <c r="N7" s="1"/>
      <c r="O7" s="9"/>
      <c r="P7">
        <v>4</v>
      </c>
      <c r="Q7" s="157" t="s">
        <v>93</v>
      </c>
      <c r="R7" s="1"/>
    </row>
    <row r="8" spans="1:18" ht="15.75" thickBot="1" x14ac:dyDescent="0.3">
      <c r="A8" s="3"/>
      <c r="B8" s="189"/>
      <c r="C8" s="60">
        <v>7</v>
      </c>
      <c r="D8" s="176" t="str">
        <f t="shared" ref="D8:D14" si="0">IF(D$4*$C8&lt;20,"L",IF(AND(D$4*$C8&gt;=20,D$4*$C8&lt;=40),"M","H"))</f>
        <v>L</v>
      </c>
      <c r="E8" s="177" t="s">
        <v>2</v>
      </c>
      <c r="F8" s="177" t="str">
        <f t="shared" ref="E8:M14" si="1">IF(F$4*$C8&lt;20,"L",IF(AND(F$4*$C8&gt;=20,F$4*$C8&lt;=40),"M","H"))</f>
        <v>M</v>
      </c>
      <c r="G8" s="177" t="str">
        <f t="shared" si="1"/>
        <v>M</v>
      </c>
      <c r="H8" s="177" t="s">
        <v>6</v>
      </c>
      <c r="I8" s="177" t="str">
        <f t="shared" si="1"/>
        <v>H</v>
      </c>
      <c r="J8" s="177" t="str">
        <f t="shared" si="1"/>
        <v>H</v>
      </c>
      <c r="K8" s="177" t="str">
        <f t="shared" si="1"/>
        <v>H</v>
      </c>
      <c r="L8" s="177" t="str">
        <f t="shared" si="1"/>
        <v>H</v>
      </c>
      <c r="M8" s="178" t="str">
        <f t="shared" si="1"/>
        <v>H</v>
      </c>
      <c r="N8" s="1"/>
      <c r="O8" s="9"/>
      <c r="P8">
        <v>5</v>
      </c>
      <c r="Q8" s="157" t="s">
        <v>94</v>
      </c>
      <c r="R8" s="1"/>
    </row>
    <row r="9" spans="1:18" ht="15.75" thickBot="1" x14ac:dyDescent="0.3">
      <c r="A9" s="3"/>
      <c r="B9" s="189"/>
      <c r="C9" s="60">
        <v>6</v>
      </c>
      <c r="D9" s="176" t="str">
        <f t="shared" si="0"/>
        <v>L</v>
      </c>
      <c r="E9" s="177" t="str">
        <f t="shared" si="1"/>
        <v>L</v>
      </c>
      <c r="F9" s="177" t="s">
        <v>2</v>
      </c>
      <c r="G9" s="177" t="str">
        <f t="shared" si="1"/>
        <v>M</v>
      </c>
      <c r="H9" s="177" t="str">
        <f t="shared" si="1"/>
        <v>M</v>
      </c>
      <c r="I9" s="177" t="s">
        <v>6</v>
      </c>
      <c r="J9" s="177" t="str">
        <f t="shared" si="1"/>
        <v>H</v>
      </c>
      <c r="K9" s="177" t="str">
        <f t="shared" si="1"/>
        <v>H</v>
      </c>
      <c r="L9" s="177" t="str">
        <f t="shared" si="1"/>
        <v>H</v>
      </c>
      <c r="M9" s="178" t="str">
        <f t="shared" si="1"/>
        <v>H</v>
      </c>
      <c r="N9" s="1"/>
      <c r="O9" s="9"/>
      <c r="P9">
        <v>6</v>
      </c>
      <c r="Q9" s="157" t="s">
        <v>95</v>
      </c>
      <c r="R9" s="1"/>
    </row>
    <row r="10" spans="1:18" ht="15.75" thickBot="1" x14ac:dyDescent="0.3">
      <c r="A10" s="3"/>
      <c r="B10" s="189"/>
      <c r="C10" s="60">
        <v>5</v>
      </c>
      <c r="D10" s="176" t="str">
        <f t="shared" si="0"/>
        <v>L</v>
      </c>
      <c r="E10" s="177" t="str">
        <f t="shared" si="1"/>
        <v>L</v>
      </c>
      <c r="F10" s="177" t="str">
        <f t="shared" si="1"/>
        <v>L</v>
      </c>
      <c r="G10" s="177" t="str">
        <f t="shared" si="1"/>
        <v>M</v>
      </c>
      <c r="H10" s="177" t="str">
        <f t="shared" si="1"/>
        <v>M</v>
      </c>
      <c r="I10" s="177" t="str">
        <f t="shared" si="1"/>
        <v>M</v>
      </c>
      <c r="J10" s="177" t="s">
        <v>6</v>
      </c>
      <c r="K10" s="177" t="s">
        <v>6</v>
      </c>
      <c r="L10" s="177" t="str">
        <f t="shared" si="1"/>
        <v>H</v>
      </c>
      <c r="M10" s="178" t="str">
        <f t="shared" si="1"/>
        <v>H</v>
      </c>
      <c r="N10" s="1"/>
      <c r="O10" s="9"/>
      <c r="P10">
        <v>7</v>
      </c>
      <c r="Q10" s="157" t="s">
        <v>96</v>
      </c>
      <c r="R10" s="1"/>
    </row>
    <row r="11" spans="1:18" ht="15.75" thickBot="1" x14ac:dyDescent="0.3">
      <c r="A11" s="3"/>
      <c r="B11" s="189"/>
      <c r="C11" s="60">
        <v>4</v>
      </c>
      <c r="D11" s="176" t="str">
        <f t="shared" si="0"/>
        <v>L</v>
      </c>
      <c r="E11" s="177" t="str">
        <f t="shared" si="1"/>
        <v>L</v>
      </c>
      <c r="F11" s="177" t="str">
        <f t="shared" si="1"/>
        <v>L</v>
      </c>
      <c r="G11" s="177" t="s">
        <v>2</v>
      </c>
      <c r="H11" s="177" t="str">
        <f t="shared" si="1"/>
        <v>M</v>
      </c>
      <c r="I11" s="177" t="str">
        <f t="shared" si="1"/>
        <v>M</v>
      </c>
      <c r="J11" s="177" t="str">
        <f t="shared" si="1"/>
        <v>M</v>
      </c>
      <c r="K11" s="177" t="str">
        <f t="shared" si="1"/>
        <v>M</v>
      </c>
      <c r="L11" s="177" t="s">
        <v>6</v>
      </c>
      <c r="M11" s="178" t="s">
        <v>6</v>
      </c>
      <c r="N11" s="1"/>
      <c r="O11" s="9"/>
      <c r="P11">
        <v>8</v>
      </c>
      <c r="Q11" s="157" t="s">
        <v>97</v>
      </c>
      <c r="R11" s="1"/>
    </row>
    <row r="12" spans="1:18" ht="15.75" thickBot="1" x14ac:dyDescent="0.3">
      <c r="A12" s="3"/>
      <c r="B12" s="189"/>
      <c r="C12" s="60">
        <v>3</v>
      </c>
      <c r="D12" s="176" t="str">
        <f t="shared" si="0"/>
        <v>L</v>
      </c>
      <c r="E12" s="177" t="str">
        <f t="shared" si="1"/>
        <v>L</v>
      </c>
      <c r="F12" s="177" t="str">
        <f t="shared" si="1"/>
        <v>L</v>
      </c>
      <c r="G12" s="177" t="str">
        <f t="shared" si="1"/>
        <v>L</v>
      </c>
      <c r="H12" s="177" t="s">
        <v>2</v>
      </c>
      <c r="I12" s="177" t="s">
        <v>2</v>
      </c>
      <c r="J12" s="177" t="str">
        <f t="shared" si="1"/>
        <v>M</v>
      </c>
      <c r="K12" s="177" t="str">
        <f t="shared" si="1"/>
        <v>M</v>
      </c>
      <c r="L12" s="177" t="str">
        <f t="shared" si="1"/>
        <v>M</v>
      </c>
      <c r="M12" s="178" t="str">
        <f t="shared" si="1"/>
        <v>M</v>
      </c>
      <c r="N12" s="1"/>
      <c r="O12" s="9"/>
      <c r="P12">
        <v>9</v>
      </c>
      <c r="Q12" s="157" t="s">
        <v>98</v>
      </c>
      <c r="R12" s="1"/>
    </row>
    <row r="13" spans="1:18" ht="15.75" thickBot="1" x14ac:dyDescent="0.3">
      <c r="A13" s="3"/>
      <c r="B13" s="189"/>
      <c r="C13" s="60">
        <v>2</v>
      </c>
      <c r="D13" s="176" t="str">
        <f t="shared" si="0"/>
        <v>L</v>
      </c>
      <c r="E13" s="177" t="str">
        <f t="shared" si="1"/>
        <v>L</v>
      </c>
      <c r="F13" s="177" t="str">
        <f t="shared" si="1"/>
        <v>L</v>
      </c>
      <c r="G13" s="177" t="str">
        <f t="shared" si="1"/>
        <v>L</v>
      </c>
      <c r="H13" s="177" t="str">
        <f t="shared" si="1"/>
        <v>L</v>
      </c>
      <c r="I13" s="177" t="str">
        <f t="shared" si="1"/>
        <v>L</v>
      </c>
      <c r="J13" s="177" t="s">
        <v>2</v>
      </c>
      <c r="K13" s="177" t="s">
        <v>2</v>
      </c>
      <c r="L13" s="177" t="s">
        <v>2</v>
      </c>
      <c r="M13" s="178" t="str">
        <f t="shared" si="1"/>
        <v>M</v>
      </c>
      <c r="N13" s="1"/>
      <c r="O13" s="9"/>
      <c r="P13">
        <v>10</v>
      </c>
      <c r="Q13" s="157" t="s">
        <v>99</v>
      </c>
      <c r="R13" s="1"/>
    </row>
    <row r="14" spans="1:18" ht="15.75" thickBot="1" x14ac:dyDescent="0.3">
      <c r="A14" s="3"/>
      <c r="B14" s="190"/>
      <c r="C14" s="60">
        <v>1</v>
      </c>
      <c r="D14" s="179" t="str">
        <f t="shared" si="0"/>
        <v>L</v>
      </c>
      <c r="E14" s="180" t="str">
        <f t="shared" si="1"/>
        <v>L</v>
      </c>
      <c r="F14" s="180" t="str">
        <f t="shared" si="1"/>
        <v>L</v>
      </c>
      <c r="G14" s="180" t="str">
        <f t="shared" si="1"/>
        <v>L</v>
      </c>
      <c r="H14" s="180" t="str">
        <f t="shared" si="1"/>
        <v>L</v>
      </c>
      <c r="I14" s="180" t="str">
        <f t="shared" si="1"/>
        <v>L</v>
      </c>
      <c r="J14" s="180" t="str">
        <f t="shared" si="1"/>
        <v>L</v>
      </c>
      <c r="K14" s="180" t="str">
        <f t="shared" si="1"/>
        <v>L</v>
      </c>
      <c r="L14" s="180" t="str">
        <f t="shared" si="1"/>
        <v>L</v>
      </c>
      <c r="M14" s="181" t="s">
        <v>2</v>
      </c>
      <c r="N14" s="1"/>
      <c r="O14" s="9"/>
      <c r="R14" s="1"/>
    </row>
    <row r="15" spans="1:18" x14ac:dyDescent="0.25">
      <c r="A15" s="9"/>
      <c r="B15" s="11"/>
      <c r="N15" s="1"/>
      <c r="O15" s="9"/>
      <c r="R15" s="1"/>
    </row>
    <row r="16" spans="1:18" x14ac:dyDescent="0.25">
      <c r="A16" s="9"/>
      <c r="B16" t="s">
        <v>82</v>
      </c>
      <c r="N16" s="1"/>
      <c r="O16" s="9"/>
      <c r="P16" t="s">
        <v>86</v>
      </c>
      <c r="R16" s="1"/>
    </row>
    <row r="17" spans="1:19" x14ac:dyDescent="0.25">
      <c r="A17" s="9"/>
      <c r="C17" s="134" t="s">
        <v>0</v>
      </c>
      <c r="D17" t="s">
        <v>4</v>
      </c>
      <c r="H17" s="8" t="s">
        <v>6</v>
      </c>
      <c r="I17" t="s">
        <v>7</v>
      </c>
      <c r="N17" s="1"/>
      <c r="O17" s="9"/>
      <c r="P17" t="s">
        <v>87</v>
      </c>
      <c r="R17" s="1"/>
    </row>
    <row r="18" spans="1:19" x14ac:dyDescent="0.25">
      <c r="A18" s="9"/>
      <c r="C18" s="8" t="s">
        <v>2</v>
      </c>
      <c r="D18" t="s">
        <v>5</v>
      </c>
      <c r="H18" s="8" t="s">
        <v>3</v>
      </c>
      <c r="I18" t="s">
        <v>8</v>
      </c>
      <c r="N18" s="1"/>
      <c r="O18" s="9"/>
      <c r="P18" t="s">
        <v>88</v>
      </c>
      <c r="R18" s="1"/>
    </row>
    <row r="19" spans="1:19" x14ac:dyDescent="0.25">
      <c r="A19" s="9"/>
      <c r="N19" s="1"/>
      <c r="O19" s="9"/>
      <c r="R19" s="1"/>
    </row>
    <row r="20" spans="1:19" x14ac:dyDescent="0.25">
      <c r="A20" s="9"/>
      <c r="N20" s="1"/>
      <c r="O20" s="9"/>
      <c r="P20" t="s">
        <v>89</v>
      </c>
      <c r="R20" s="1"/>
    </row>
    <row r="21" spans="1:19" x14ac:dyDescent="0.25">
      <c r="A21" s="9"/>
      <c r="B21" t="s">
        <v>83</v>
      </c>
      <c r="N21" s="1"/>
      <c r="O21" s="9"/>
      <c r="R21" s="1"/>
    </row>
    <row r="22" spans="1:19" x14ac:dyDescent="0.25">
      <c r="A22" s="9"/>
      <c r="B22" t="s">
        <v>84</v>
      </c>
      <c r="N22" s="1"/>
      <c r="O22" s="9"/>
      <c r="R22" s="1"/>
    </row>
    <row r="23" spans="1:19" x14ac:dyDescent="0.25">
      <c r="A23" s="9"/>
      <c r="N23" s="1"/>
      <c r="O23" s="9"/>
      <c r="R23" s="1"/>
    </row>
    <row r="24" spans="1:19" x14ac:dyDescent="0.25">
      <c r="A24" s="9"/>
      <c r="B24" t="s">
        <v>85</v>
      </c>
      <c r="N24" s="1"/>
      <c r="O24" s="9"/>
      <c r="R24" s="1"/>
    </row>
    <row r="25" spans="1:19" ht="15.75" thickBot="1" x14ac:dyDescent="0.3">
      <c r="A25" s="6"/>
      <c r="B25" s="10"/>
      <c r="C25" s="10"/>
      <c r="D25" s="10"/>
      <c r="E25" s="10"/>
      <c r="F25" s="10"/>
      <c r="G25" s="10"/>
      <c r="H25" s="10"/>
      <c r="I25" s="10"/>
      <c r="J25" s="10"/>
      <c r="K25" s="10"/>
      <c r="L25" s="10"/>
      <c r="M25" s="10"/>
      <c r="N25" s="7"/>
      <c r="O25" s="6"/>
      <c r="P25" s="10"/>
      <c r="Q25" s="10"/>
      <c r="R25" s="7"/>
    </row>
    <row r="27" spans="1:19" ht="15.75" x14ac:dyDescent="0.25">
      <c r="B27" s="183" t="s">
        <v>71</v>
      </c>
      <c r="C27" s="191"/>
      <c r="D27" s="191"/>
      <c r="G27" s="183" t="s">
        <v>10</v>
      </c>
      <c r="H27" s="191"/>
      <c r="I27" s="191"/>
      <c r="L27" s="183" t="s">
        <v>100</v>
      </c>
      <c r="M27" s="191"/>
      <c r="N27" s="191"/>
      <c r="O27" s="192"/>
      <c r="Q27" s="164" t="s">
        <v>101</v>
      </c>
      <c r="R27" s="13"/>
      <c r="S27" s="13"/>
    </row>
    <row r="28" spans="1:19" x14ac:dyDescent="0.25">
      <c r="B28" s="156" t="s">
        <v>33</v>
      </c>
      <c r="G28" t="s">
        <v>34</v>
      </c>
      <c r="L28" t="s">
        <v>35</v>
      </c>
      <c r="Q28" t="s">
        <v>3</v>
      </c>
    </row>
    <row r="29" spans="1:19" x14ac:dyDescent="0.25">
      <c r="B29" s="156" t="s">
        <v>36</v>
      </c>
      <c r="G29" t="s">
        <v>37</v>
      </c>
      <c r="L29" t="s">
        <v>38</v>
      </c>
      <c r="Q29" t="s">
        <v>6</v>
      </c>
    </row>
    <row r="30" spans="1:19" x14ac:dyDescent="0.25">
      <c r="B30" s="156" t="s">
        <v>39</v>
      </c>
      <c r="G30" t="s">
        <v>40</v>
      </c>
      <c r="L30" t="s">
        <v>41</v>
      </c>
      <c r="Q30" t="s">
        <v>2</v>
      </c>
    </row>
    <row r="31" spans="1:19" x14ac:dyDescent="0.25">
      <c r="B31" s="156" t="s">
        <v>42</v>
      </c>
      <c r="G31" t="s">
        <v>43</v>
      </c>
      <c r="L31" t="s">
        <v>44</v>
      </c>
      <c r="Q31" t="s">
        <v>0</v>
      </c>
    </row>
    <row r="32" spans="1:19" x14ac:dyDescent="0.25">
      <c r="B32" s="156" t="s">
        <v>45</v>
      </c>
      <c r="G32" t="s">
        <v>46</v>
      </c>
      <c r="L32" t="s">
        <v>47</v>
      </c>
    </row>
    <row r="33" spans="2:5" x14ac:dyDescent="0.25">
      <c r="B33" s="156" t="s">
        <v>48</v>
      </c>
    </row>
    <row r="34" spans="2:5" x14ac:dyDescent="0.25">
      <c r="B34" s="156" t="s">
        <v>49</v>
      </c>
    </row>
    <row r="35" spans="2:5" x14ac:dyDescent="0.25">
      <c r="B35" s="12"/>
    </row>
    <row r="36" spans="2:5" ht="15.75" x14ac:dyDescent="0.25">
      <c r="B36" s="183" t="s">
        <v>102</v>
      </c>
      <c r="C36" s="184"/>
      <c r="D36" s="184"/>
    </row>
    <row r="37" spans="2:5" x14ac:dyDescent="0.25">
      <c r="B37" t="s">
        <v>17</v>
      </c>
      <c r="E37" t="s">
        <v>28</v>
      </c>
    </row>
    <row r="38" spans="2:5" x14ac:dyDescent="0.25">
      <c r="B38" t="s">
        <v>30</v>
      </c>
      <c r="E38" t="s">
        <v>29</v>
      </c>
    </row>
  </sheetData>
  <sheetProtection formatCells="0" formatColumns="0" formatRows="0" insertColumns="0" insertRows="0" deleteColumns="0" deleteRows="0" selectLockedCells="1"/>
  <mergeCells count="6">
    <mergeCell ref="B36:D36"/>
    <mergeCell ref="D3:M3"/>
    <mergeCell ref="B5:B14"/>
    <mergeCell ref="B27:D27"/>
    <mergeCell ref="G27:I27"/>
    <mergeCell ref="L27:O27"/>
  </mergeCells>
  <conditionalFormatting sqref="C17:C18 H17:H18">
    <cfRule type="cellIs" dxfId="14" priority="8" stopIfTrue="1" operator="equal">
      <formula>"M"</formula>
    </cfRule>
    <cfRule type="cellIs" dxfId="13" priority="11" stopIfTrue="1" operator="equal">
      <formula>"H"</formula>
    </cfRule>
    <cfRule type="cellIs" dxfId="12" priority="12" stopIfTrue="1" operator="equal">
      <formula>"F"</formula>
    </cfRule>
  </conditionalFormatting>
  <conditionalFormatting sqref="D5:M14">
    <cfRule type="cellIs" dxfId="11" priority="1" stopIfTrue="1" operator="equal">
      <formula>"M"</formula>
    </cfRule>
    <cfRule type="cellIs" dxfId="10" priority="2" stopIfTrue="1" operator="equal">
      <formula>"H"</formula>
    </cfRule>
    <cfRule type="cellIs" dxfId="9" priority="3" stopIfTrue="1" operator="equal">
      <formula>"F"</formula>
    </cfRule>
  </conditionalFormatting>
  <dataValidations count="1">
    <dataValidation type="list" allowBlank="1" showInputMessage="1" showErrorMessage="1" errorTitle="Falsche Eingabe!" error="Bitte nur F, H, M oder L eingeben." sqref="D5:M14" xr:uid="{00000000-0002-0000-0000-000000000000}">
      <formula1>$Q$28:$Q$31</formula1>
    </dataValidation>
  </dataValidations>
  <pageMargins left="0.7" right="0.7" top="0.78740157499999996" bottom="0.78740157499999996" header="0.3" footer="0.3"/>
  <pageSetup paperSize="9" orientation="landscape" horizontalDpi="4294967292"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AL376"/>
  <sheetViews>
    <sheetView tabSelected="1" zoomScale="85" zoomScaleNormal="85" workbookViewId="0">
      <pane xSplit="5" ySplit="7" topLeftCell="F8" activePane="bottomRight" state="frozen"/>
      <selection pane="topRight" activeCell="F1" sqref="F1"/>
      <selection pane="bottomLeft" activeCell="A8" sqref="A8"/>
      <selection pane="bottomRight" activeCell="B8" sqref="B8"/>
    </sheetView>
  </sheetViews>
  <sheetFormatPr baseColWidth="10" defaultRowHeight="15" x14ac:dyDescent="0.25"/>
  <cols>
    <col min="1" max="1" width="0.85546875" customWidth="1"/>
    <col min="2" max="2" width="8.140625" customWidth="1"/>
    <col min="3" max="3" width="7.42578125" customWidth="1"/>
    <col min="4" max="4" width="3.140625" customWidth="1"/>
    <col min="5" max="5" width="47.28515625" customWidth="1"/>
    <col min="6" max="6" width="38.140625" customWidth="1"/>
    <col min="7" max="7" width="31.7109375" customWidth="1"/>
    <col min="8" max="8" width="20.28515625" customWidth="1"/>
    <col min="9" max="9" width="10.7109375" customWidth="1"/>
    <col min="10" max="10" width="11.5703125" customWidth="1"/>
    <col min="11" max="11" width="16.85546875" customWidth="1"/>
    <col min="12" max="12" width="9.28515625" customWidth="1"/>
    <col min="13" max="13" width="15.5703125" customWidth="1"/>
    <col min="14" max="14" width="7.42578125" customWidth="1"/>
    <col min="15" max="15" width="4.85546875" customWidth="1"/>
    <col min="16" max="16" width="7.140625" customWidth="1"/>
    <col min="17" max="17" width="4.85546875" hidden="1" customWidth="1"/>
    <col min="18" max="18" width="4.85546875" customWidth="1"/>
    <col min="19" max="19" width="5.5703125" customWidth="1"/>
    <col min="20" max="20" width="4.85546875" customWidth="1"/>
    <col min="21" max="21" width="13.28515625" customWidth="1"/>
    <col min="22" max="22" width="7.42578125" customWidth="1"/>
    <col min="23" max="23" width="13.85546875" customWidth="1"/>
    <col min="24" max="24" width="7" customWidth="1"/>
    <col min="25" max="26" width="4.85546875" customWidth="1"/>
    <col min="27" max="27" width="4.85546875" hidden="1" customWidth="1"/>
    <col min="28" max="28" width="4.85546875" customWidth="1"/>
    <col min="29" max="29" width="5.5703125" customWidth="1"/>
    <col min="30" max="30" width="4.85546875" customWidth="1"/>
    <col min="31" max="31" width="12.85546875" customWidth="1"/>
    <col min="32" max="32" width="7.42578125" customWidth="1"/>
    <col min="33" max="33" width="16.7109375" customWidth="1"/>
    <col min="34" max="34" width="7.85546875" customWidth="1"/>
    <col min="35" max="35" width="11.5703125" customWidth="1"/>
    <col min="36" max="36" width="13" customWidth="1"/>
    <col min="37" max="37" width="7.85546875" customWidth="1"/>
    <col min="38" max="38" width="88" customWidth="1"/>
  </cols>
  <sheetData>
    <row r="1" spans="1:38" ht="15.75" thickBot="1" x14ac:dyDescent="0.3">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15.75" thickBot="1" x14ac:dyDescent="0.3">
      <c r="A2" s="34"/>
      <c r="B2" s="205" t="s">
        <v>57</v>
      </c>
      <c r="C2" s="206"/>
      <c r="D2" s="206"/>
      <c r="E2" s="206"/>
      <c r="F2" s="34"/>
      <c r="G2" s="34"/>
      <c r="H2" s="34"/>
      <c r="I2" s="34"/>
      <c r="J2" s="193" t="str">
        <f>IF(Z5-P5&lt;=0,"Risiko-Score verbessert um","Risiko-Score verschlechtert um")</f>
        <v>Risiko-Score verbessert um</v>
      </c>
      <c r="K2" s="194"/>
      <c r="L2" s="195"/>
      <c r="M2" s="199">
        <f>ABS(Z5-P5)</f>
        <v>22</v>
      </c>
      <c r="N2" s="34"/>
      <c r="O2" s="34"/>
      <c r="P2" s="34"/>
      <c r="Q2" s="34"/>
      <c r="R2" s="34"/>
      <c r="S2" s="34"/>
      <c r="T2" s="34"/>
      <c r="U2" s="34"/>
      <c r="V2" s="34"/>
      <c r="W2" s="34"/>
      <c r="X2" s="34"/>
      <c r="Y2" s="34"/>
      <c r="Z2" s="34"/>
      <c r="AA2" s="34"/>
      <c r="AB2" s="34"/>
      <c r="AC2" s="34"/>
      <c r="AD2" s="34"/>
      <c r="AE2" s="34"/>
      <c r="AF2" s="34"/>
      <c r="AG2" s="34"/>
      <c r="AH2" s="34"/>
      <c r="AI2" s="34"/>
      <c r="AJ2" s="34"/>
      <c r="AK2" s="34"/>
      <c r="AL2" s="34"/>
    </row>
    <row r="3" spans="1:38" ht="20.25" thickTop="1" thickBot="1" x14ac:dyDescent="0.35">
      <c r="A3" s="34"/>
      <c r="B3" s="207"/>
      <c r="C3" s="207"/>
      <c r="D3" s="207"/>
      <c r="E3" s="207"/>
      <c r="F3" s="34"/>
      <c r="G3" s="34"/>
      <c r="H3" s="34"/>
      <c r="I3" s="34"/>
      <c r="J3" s="196"/>
      <c r="K3" s="197"/>
      <c r="L3" s="198"/>
      <c r="M3" s="200"/>
      <c r="N3" s="34"/>
      <c r="O3" s="79" t="s">
        <v>78</v>
      </c>
      <c r="P3" s="99"/>
      <c r="Q3" s="80"/>
      <c r="R3" s="80"/>
      <c r="S3" s="80"/>
      <c r="T3" s="80"/>
      <c r="U3" s="80"/>
      <c r="V3" s="80"/>
      <c r="W3" s="80"/>
      <c r="X3" s="81"/>
      <c r="Y3" s="79" t="s">
        <v>79</v>
      </c>
      <c r="Z3" s="99"/>
      <c r="AA3" s="80"/>
      <c r="AB3" s="80"/>
      <c r="AC3" s="80"/>
      <c r="AD3" s="80"/>
      <c r="AE3" s="80"/>
      <c r="AF3" s="80"/>
      <c r="AG3" s="80"/>
      <c r="AH3" s="81"/>
      <c r="AI3" s="68"/>
      <c r="AJ3" s="69"/>
      <c r="AK3" s="69"/>
      <c r="AL3" s="70"/>
    </row>
    <row r="4" spans="1:38" ht="16.5" thickBot="1" x14ac:dyDescent="0.3">
      <c r="A4" s="34"/>
      <c r="B4" s="201" t="s">
        <v>31</v>
      </c>
      <c r="C4" s="202"/>
      <c r="D4" s="141"/>
      <c r="E4" s="142"/>
      <c r="F4" s="34"/>
      <c r="G4" s="34"/>
      <c r="H4" s="105"/>
      <c r="I4" s="105"/>
      <c r="J4" s="106"/>
      <c r="K4" s="107"/>
      <c r="L4" s="108"/>
      <c r="M4" s="107"/>
      <c r="N4" s="108"/>
      <c r="O4" s="62" t="s">
        <v>76</v>
      </c>
      <c r="P4" s="76"/>
      <c r="Q4" s="62"/>
      <c r="R4" s="62"/>
      <c r="S4" s="62"/>
      <c r="T4" s="83"/>
      <c r="U4" s="86" t="s">
        <v>77</v>
      </c>
      <c r="V4" s="86"/>
      <c r="W4" s="86"/>
      <c r="X4" s="86"/>
      <c r="Y4" s="90" t="s">
        <v>76</v>
      </c>
      <c r="Z4" s="91"/>
      <c r="AA4" s="87"/>
      <c r="AB4" s="87"/>
      <c r="AC4" s="87"/>
      <c r="AD4" s="88"/>
      <c r="AE4" s="86" t="s">
        <v>77</v>
      </c>
      <c r="AF4" s="87"/>
      <c r="AG4" s="87"/>
      <c r="AH4" s="89"/>
      <c r="AI4" s="72"/>
      <c r="AJ4" s="73"/>
      <c r="AK4" s="73"/>
      <c r="AL4" s="71"/>
    </row>
    <row r="5" spans="1:38" ht="16.5" thickBot="1" x14ac:dyDescent="0.3">
      <c r="A5" s="34"/>
      <c r="B5" s="203" t="s">
        <v>32</v>
      </c>
      <c r="C5" s="204"/>
      <c r="D5" s="143"/>
      <c r="E5" s="144"/>
      <c r="F5" s="34"/>
      <c r="G5" s="34"/>
      <c r="H5" s="115"/>
      <c r="I5" s="115"/>
      <c r="J5" s="116" t="s">
        <v>75</v>
      </c>
      <c r="K5" s="117">
        <f>SUM(K8:K111)</f>
        <v>-88550</v>
      </c>
      <c r="L5" s="118">
        <f>SUM(L8:L111)</f>
        <v>14.5</v>
      </c>
      <c r="M5" s="117">
        <f>SUM(M8:M111)</f>
        <v>-143750</v>
      </c>
      <c r="N5" s="119">
        <f>SUM(N8:N111)</f>
        <v>26.5</v>
      </c>
      <c r="O5" s="120"/>
      <c r="P5" s="121">
        <f>SUM(P8:P111)</f>
        <v>22</v>
      </c>
      <c r="Q5" s="121"/>
      <c r="R5" s="122"/>
      <c r="S5" s="123"/>
      <c r="T5" s="124"/>
      <c r="U5" s="117">
        <f>SUM(U8:U111)</f>
        <v>-55200</v>
      </c>
      <c r="V5" s="135">
        <f>SUM(V8:V111)</f>
        <v>12</v>
      </c>
      <c r="W5" s="123"/>
      <c r="X5" s="123"/>
      <c r="Y5" s="125"/>
      <c r="Z5" s="121">
        <f>SUM(Z8:Z111)</f>
        <v>0</v>
      </c>
      <c r="AA5" s="121"/>
      <c r="AB5" s="126"/>
      <c r="AC5" s="126"/>
      <c r="AD5" s="127"/>
      <c r="AE5" s="138"/>
      <c r="AF5" s="139"/>
      <c r="AG5" s="140">
        <f>SUM(AG8:AG111)</f>
        <v>-692000</v>
      </c>
      <c r="AH5" s="119">
        <f>SUM(AH8:AH111)</f>
        <v>15</v>
      </c>
      <c r="AI5" s="136"/>
      <c r="AJ5" s="128">
        <f>SUM(AJ8:AJ111)</f>
        <v>25050</v>
      </c>
      <c r="AK5" s="129">
        <f>SUM(AK8:AK111)</f>
        <v>20.5</v>
      </c>
      <c r="AL5" s="130"/>
    </row>
    <row r="6" spans="1:38" ht="19.5" thickBot="1" x14ac:dyDescent="0.35">
      <c r="A6" s="34"/>
      <c r="B6" s="109"/>
      <c r="C6" s="110"/>
      <c r="D6" s="110"/>
      <c r="E6" s="111"/>
      <c r="F6" s="111"/>
      <c r="G6" s="111"/>
      <c r="H6" s="112"/>
      <c r="I6" s="112"/>
      <c r="J6" s="113"/>
      <c r="K6" s="77" t="s">
        <v>9</v>
      </c>
      <c r="L6" s="78" t="s">
        <v>15</v>
      </c>
      <c r="M6" s="77" t="s">
        <v>9</v>
      </c>
      <c r="N6" s="82" t="str">
        <f>$L$6</f>
        <v>Days</v>
      </c>
      <c r="O6" s="95"/>
      <c r="P6" s="100"/>
      <c r="Q6" s="96"/>
      <c r="R6" s="97"/>
      <c r="S6" s="66"/>
      <c r="T6" s="84"/>
      <c r="U6" s="77" t="s">
        <v>9</v>
      </c>
      <c r="V6" s="92" t="s">
        <v>41</v>
      </c>
      <c r="W6" s="92" t="s">
        <v>9</v>
      </c>
      <c r="X6" s="92" t="s">
        <v>41</v>
      </c>
      <c r="Y6" s="98"/>
      <c r="Z6" s="85"/>
      <c r="AA6" s="92"/>
      <c r="AB6" s="66"/>
      <c r="AC6" s="66"/>
      <c r="AD6" s="84"/>
      <c r="AE6" s="85" t="s">
        <v>9</v>
      </c>
      <c r="AF6" s="92" t="s">
        <v>41</v>
      </c>
      <c r="AG6" s="92" t="s">
        <v>9</v>
      </c>
      <c r="AH6" s="93" t="s">
        <v>41</v>
      </c>
      <c r="AI6" s="137"/>
      <c r="AJ6" s="92" t="s">
        <v>9</v>
      </c>
      <c r="AK6" s="92" t="s">
        <v>41</v>
      </c>
      <c r="AL6" s="114"/>
    </row>
    <row r="7" spans="1:38" ht="111.75" customHeight="1" thickBot="1" x14ac:dyDescent="0.3">
      <c r="A7" s="34"/>
      <c r="B7" s="168" t="s">
        <v>50</v>
      </c>
      <c r="C7" s="169" t="s">
        <v>51</v>
      </c>
      <c r="D7" s="169" t="s">
        <v>52</v>
      </c>
      <c r="E7" s="170" t="s">
        <v>53</v>
      </c>
      <c r="F7" s="170" t="s">
        <v>54</v>
      </c>
      <c r="G7" s="170" t="s">
        <v>12</v>
      </c>
      <c r="H7" s="170" t="s">
        <v>55</v>
      </c>
      <c r="I7" s="146" t="s">
        <v>56</v>
      </c>
      <c r="J7" s="171" t="s">
        <v>10</v>
      </c>
      <c r="K7" s="158" t="s">
        <v>58</v>
      </c>
      <c r="L7" s="159" t="s">
        <v>59</v>
      </c>
      <c r="M7" s="160" t="s">
        <v>60</v>
      </c>
      <c r="N7" s="161" t="s">
        <v>61</v>
      </c>
      <c r="O7" s="166" t="s">
        <v>62</v>
      </c>
      <c r="P7" s="103" t="s">
        <v>63</v>
      </c>
      <c r="Q7" s="94" t="s">
        <v>16</v>
      </c>
      <c r="R7" s="94" t="s">
        <v>64</v>
      </c>
      <c r="S7" s="94" t="s">
        <v>65</v>
      </c>
      <c r="T7" s="167" t="s">
        <v>66</v>
      </c>
      <c r="U7" s="160" t="s">
        <v>67</v>
      </c>
      <c r="V7" s="162" t="s">
        <v>68</v>
      </c>
      <c r="W7" s="162" t="s">
        <v>69</v>
      </c>
      <c r="X7" s="163" t="s">
        <v>70</v>
      </c>
      <c r="Y7" s="166" t="s">
        <v>62</v>
      </c>
      <c r="Z7" s="103" t="s">
        <v>63</v>
      </c>
      <c r="AA7" s="94" t="s">
        <v>16</v>
      </c>
      <c r="AB7" s="94" t="s">
        <v>64</v>
      </c>
      <c r="AC7" s="94" t="s">
        <v>65</v>
      </c>
      <c r="AD7" s="167" t="s">
        <v>66</v>
      </c>
      <c r="AE7" s="160" t="s">
        <v>67</v>
      </c>
      <c r="AF7" s="162" t="s">
        <v>68</v>
      </c>
      <c r="AG7" s="162" t="s">
        <v>69</v>
      </c>
      <c r="AH7" s="163" t="s">
        <v>70</v>
      </c>
      <c r="AI7" s="182" t="s">
        <v>71</v>
      </c>
      <c r="AJ7" s="165" t="s">
        <v>72</v>
      </c>
      <c r="AK7" s="165" t="s">
        <v>73</v>
      </c>
      <c r="AL7" s="172" t="s">
        <v>74</v>
      </c>
    </row>
    <row r="8" spans="1:38" ht="51" x14ac:dyDescent="0.25">
      <c r="B8" s="14">
        <v>1</v>
      </c>
      <c r="C8" s="75"/>
      <c r="D8" s="152" t="s">
        <v>17</v>
      </c>
      <c r="E8" s="15" t="s">
        <v>18</v>
      </c>
      <c r="F8" s="15" t="s">
        <v>19</v>
      </c>
      <c r="G8" s="15" t="s">
        <v>20</v>
      </c>
      <c r="H8" s="15" t="s">
        <v>24</v>
      </c>
      <c r="I8" s="149">
        <v>41579</v>
      </c>
      <c r="J8" s="22" t="s">
        <v>40</v>
      </c>
      <c r="K8" s="35">
        <f t="shared" ref="K8:K43" si="0">IF(AE8&lt;&gt;"",AE8-U8,"")</f>
        <v>-5550</v>
      </c>
      <c r="L8" s="36">
        <f t="shared" ref="L8:L43" si="1">IF(AF8&lt;&gt;"",AF8-V8,"")</f>
        <v>-5.5</v>
      </c>
      <c r="M8" s="35">
        <f t="shared" ref="M8:M43" si="2">IF(AE8&lt;&gt;"",AE8,U8)</f>
        <v>11250</v>
      </c>
      <c r="N8" s="63">
        <f t="shared" ref="N8:N43" si="3">IF(AF8&lt;&gt;"",AF8,V8)</f>
        <v>6.5</v>
      </c>
      <c r="O8" s="131" t="str">
        <f>IF(Q8&lt;&gt;"",VLOOKUP(R8,'Risiko-Bewertungsmatrix'!$C$5:$M$14,T8+1,FALSE),"")</f>
        <v>H</v>
      </c>
      <c r="P8" s="102">
        <f>IF($D8='Risiko-Bewertungsmatrix'!$B$37,Q8,IF($D8='Risiko-Bewertungsmatrix'!$B$38,-Q8,""))</f>
        <v>42</v>
      </c>
      <c r="Q8" s="37">
        <f>IF(S8&lt;&gt;"",R8*T8,"")</f>
        <v>42</v>
      </c>
      <c r="R8" s="37">
        <f>IF(S8&lt;&gt;"",MIN(INT(S8*10+1),10),"")</f>
        <v>7</v>
      </c>
      <c r="S8" s="17">
        <v>0.6</v>
      </c>
      <c r="T8" s="16">
        <v>6</v>
      </c>
      <c r="U8" s="35">
        <f>IF(W8&lt;&gt;"",$S8*W8,"")</f>
        <v>16800</v>
      </c>
      <c r="V8" s="44">
        <f>IF(X8&lt;&gt;"",$S8*X8,"")</f>
        <v>12</v>
      </c>
      <c r="W8" s="26">
        <v>28000</v>
      </c>
      <c r="X8" s="28">
        <v>20</v>
      </c>
      <c r="Y8" s="131" t="str">
        <f>IF(AA8&lt;&gt;"",VLOOKUP(AB8,'Risiko-Bewertungsmatrix'!$C$5:$M$14,AD8+1,FALSE),"")</f>
        <v>M</v>
      </c>
      <c r="Z8" s="101">
        <f>IF($D8='Risiko-Bewertungsmatrix'!$B$37,AA8,IF($D8='Risiko-Bewertungsmatrix'!$B$38,-AA8,""))</f>
        <v>30</v>
      </c>
      <c r="AA8" s="37">
        <f>IF(AC8&lt;&gt;"",AB8*AD8,"")</f>
        <v>30</v>
      </c>
      <c r="AB8" s="37">
        <f t="shared" ref="AB8:AB13" si="4">IF(AC8&lt;&gt;"",MIN(INT(AC8*10+1),10),"")</f>
        <v>5</v>
      </c>
      <c r="AC8" s="17">
        <v>0.4</v>
      </c>
      <c r="AD8" s="16">
        <v>6</v>
      </c>
      <c r="AE8" s="35">
        <f t="shared" ref="AE8:AE43" si="5">IF(AG8&lt;&gt;"",$AC8*AG8+AJ8,"")</f>
        <v>11250</v>
      </c>
      <c r="AF8" s="44">
        <f t="shared" ref="AF8:AF43" si="6">IF(AH8&lt;&gt;"",$AC8*AH8+AK8,"")</f>
        <v>6.5</v>
      </c>
      <c r="AG8" s="26">
        <v>28000</v>
      </c>
      <c r="AH8" s="28">
        <v>15</v>
      </c>
      <c r="AI8" s="18" t="s">
        <v>36</v>
      </c>
      <c r="AJ8" s="30">
        <v>50</v>
      </c>
      <c r="AK8" s="32">
        <v>0.5</v>
      </c>
      <c r="AL8" s="154" t="s">
        <v>26</v>
      </c>
    </row>
    <row r="9" spans="1:38" ht="25.5" x14ac:dyDescent="0.25">
      <c r="B9" s="19">
        <v>2</v>
      </c>
      <c r="C9" s="145"/>
      <c r="D9" s="153" t="s">
        <v>30</v>
      </c>
      <c r="E9" s="21" t="s">
        <v>21</v>
      </c>
      <c r="F9" s="21" t="s">
        <v>22</v>
      </c>
      <c r="G9" s="21" t="s">
        <v>23</v>
      </c>
      <c r="H9" s="21" t="s">
        <v>25</v>
      </c>
      <c r="I9" s="150">
        <v>41583</v>
      </c>
      <c r="J9" s="22" t="s">
        <v>40</v>
      </c>
      <c r="K9" s="38">
        <f t="shared" ref="K9:K10" si="7">IF(AE9&lt;&gt;"",AE9-U9,"")</f>
        <v>-83000</v>
      </c>
      <c r="L9" s="39">
        <f t="shared" ref="L9:L10" si="8">IF(AF9&lt;&gt;"",AF9-V9,"")</f>
        <v>20</v>
      </c>
      <c r="M9" s="38">
        <f t="shared" ref="M9:M10" si="9">IF(AE9&lt;&gt;"",AE9,U9)</f>
        <v>-155000</v>
      </c>
      <c r="N9" s="64">
        <f t="shared" ref="N9:N10" si="10">IF(AF9&lt;&gt;"",AF9,V9)</f>
        <v>20</v>
      </c>
      <c r="O9" s="132" t="str">
        <f>IF(Q9&lt;&gt;"",VLOOKUP(R9,'Risiko-Bewertungsmatrix'!$C$5:$M$14,T9+1,FALSE),"")</f>
        <v>M</v>
      </c>
      <c r="P9" s="102">
        <f>IF($D9='Risiko-Bewertungsmatrix'!$B$37,Q9,IF($D9='Risiko-Bewertungsmatrix'!$B$38,-Q9,""))</f>
        <v>-20</v>
      </c>
      <c r="Q9" s="40">
        <f t="shared" ref="Q9:Q74" si="11">IF(S9&lt;&gt;"",R9*T9,"")</f>
        <v>20</v>
      </c>
      <c r="R9" s="40">
        <f t="shared" ref="R9:R74" si="12">IF(S9&lt;&gt;"",MIN(INT(S9*10+1),10),"")</f>
        <v>2</v>
      </c>
      <c r="S9" s="23">
        <v>0.1</v>
      </c>
      <c r="T9" s="22">
        <v>10</v>
      </c>
      <c r="U9" s="38">
        <f t="shared" ref="U9:U10" si="13">IF(W9&lt;&gt;"",$S9*W9,"")</f>
        <v>-72000</v>
      </c>
      <c r="V9" s="45">
        <f t="shared" ref="V9:V10" si="14">IF(X9&lt;&gt;"",$S9*X9,"")</f>
        <v>0</v>
      </c>
      <c r="W9" s="27">
        <f>-10000*24*3</f>
        <v>-720000</v>
      </c>
      <c r="X9" s="29">
        <v>0</v>
      </c>
      <c r="Y9" s="132" t="str">
        <f>IF(AA9&lt;&gt;"",VLOOKUP(AB9,'Risiko-Bewertungsmatrix'!$C$5:$M$14,AD9+1,FALSE),"")</f>
        <v>M</v>
      </c>
      <c r="Z9" s="102">
        <f>IF($D9='Risiko-Bewertungsmatrix'!$B$37,AA9,IF($D9='Risiko-Bewertungsmatrix'!$B$38,-AA9,""))</f>
        <v>-30</v>
      </c>
      <c r="AA9" s="40">
        <f>IF(AC9&lt;&gt;"",AB9*AD9,"")</f>
        <v>30</v>
      </c>
      <c r="AB9" s="40">
        <f t="shared" si="4"/>
        <v>3</v>
      </c>
      <c r="AC9" s="23">
        <v>0.25</v>
      </c>
      <c r="AD9" s="22">
        <v>10</v>
      </c>
      <c r="AE9" s="38">
        <f t="shared" ref="AE9:AE10" si="15">IF(AG9&lt;&gt;"",$AC9*AG9+AJ9,"")</f>
        <v>-155000</v>
      </c>
      <c r="AF9" s="45">
        <f t="shared" ref="AF9:AF10" si="16">IF(AH9&lt;&gt;"",$AC9*AH9+AK9,"")</f>
        <v>20</v>
      </c>
      <c r="AG9" s="27">
        <f>W9</f>
        <v>-720000</v>
      </c>
      <c r="AH9" s="29">
        <v>0</v>
      </c>
      <c r="AI9" s="24" t="s">
        <v>49</v>
      </c>
      <c r="AJ9" s="31">
        <v>25000</v>
      </c>
      <c r="AK9" s="33">
        <v>20</v>
      </c>
      <c r="AL9" s="25" t="s">
        <v>27</v>
      </c>
    </row>
    <row r="10" spans="1:38" x14ac:dyDescent="0.25">
      <c r="B10" s="19">
        <v>3</v>
      </c>
      <c r="C10" s="145"/>
      <c r="D10" s="153"/>
      <c r="E10" s="21"/>
      <c r="F10" s="21"/>
      <c r="G10" s="21"/>
      <c r="H10" s="21"/>
      <c r="I10" s="150"/>
      <c r="J10" s="22"/>
      <c r="K10" s="38" t="str">
        <f t="shared" si="7"/>
        <v/>
      </c>
      <c r="L10" s="39" t="str">
        <f t="shared" si="8"/>
        <v/>
      </c>
      <c r="M10" s="38" t="str">
        <f t="shared" si="9"/>
        <v/>
      </c>
      <c r="N10" s="64" t="str">
        <f t="shared" si="10"/>
        <v/>
      </c>
      <c r="O10" s="132" t="str">
        <f>IF(Q10&lt;&gt;"",VLOOKUP(R10,'Risiko-Bewertungsmatrix'!$C$5:$M$14,T10+1,FALSE),"")</f>
        <v/>
      </c>
      <c r="P10" s="102" t="str">
        <f>IF($D10='Risiko-Bewertungsmatrix'!$B$37,Q10,IF($D10='Risiko-Bewertungsmatrix'!$B$38,-Q10,""))</f>
        <v/>
      </c>
      <c r="Q10" s="40" t="str">
        <f t="shared" si="11"/>
        <v/>
      </c>
      <c r="R10" s="40" t="str">
        <f t="shared" si="12"/>
        <v/>
      </c>
      <c r="S10" s="23"/>
      <c r="T10" s="22"/>
      <c r="U10" s="38" t="str">
        <f t="shared" si="13"/>
        <v/>
      </c>
      <c r="V10" s="45" t="str">
        <f t="shared" si="14"/>
        <v/>
      </c>
      <c r="W10" s="27"/>
      <c r="X10" s="29"/>
      <c r="Y10" s="132" t="str">
        <f>IF(AA10&lt;&gt;"",VLOOKUP(AB10,'Risiko-Bewertungsmatrix'!$C$5:$M$14,AD10+1,FALSE),"")</f>
        <v/>
      </c>
      <c r="Z10" s="102" t="str">
        <f>IF($D10='Risiko-Bewertungsmatrix'!$B$37,AA10,IF($D10='Risiko-Bewertungsmatrix'!$B$38,-AA10,""))</f>
        <v/>
      </c>
      <c r="AA10" s="40" t="str">
        <f t="shared" ref="AA10:AA75" si="17">IF(AC10&lt;&gt;"",AB10*AD10,"")</f>
        <v/>
      </c>
      <c r="AB10" s="40" t="str">
        <f t="shared" si="4"/>
        <v/>
      </c>
      <c r="AC10" s="23"/>
      <c r="AD10" s="22"/>
      <c r="AE10" s="38" t="str">
        <f t="shared" si="15"/>
        <v/>
      </c>
      <c r="AF10" s="45" t="str">
        <f t="shared" si="16"/>
        <v/>
      </c>
      <c r="AG10" s="27"/>
      <c r="AH10" s="29"/>
      <c r="AI10" s="24"/>
      <c r="AJ10" s="31"/>
      <c r="AK10" s="33"/>
      <c r="AL10" s="25"/>
    </row>
    <row r="11" spans="1:38" x14ac:dyDescent="0.25">
      <c r="B11" s="19">
        <v>4</v>
      </c>
      <c r="C11" s="20"/>
      <c r="D11" s="153"/>
      <c r="E11" s="21"/>
      <c r="F11" s="21"/>
      <c r="G11" s="21"/>
      <c r="H11" s="21"/>
      <c r="I11" s="150"/>
      <c r="J11" s="22"/>
      <c r="K11" s="38" t="str">
        <f t="shared" si="0"/>
        <v/>
      </c>
      <c r="L11" s="39" t="str">
        <f t="shared" si="1"/>
        <v/>
      </c>
      <c r="M11" s="38" t="str">
        <f t="shared" si="2"/>
        <v/>
      </c>
      <c r="N11" s="64" t="str">
        <f t="shared" si="3"/>
        <v/>
      </c>
      <c r="O11" s="132" t="str">
        <f>IF(Q11&lt;&gt;"",VLOOKUP(R11,'Risiko-Bewertungsmatrix'!$C$5:$M$14,T11+1,FALSE),"")</f>
        <v/>
      </c>
      <c r="P11" s="102" t="str">
        <f>IF($D11='Risiko-Bewertungsmatrix'!$B$37,Q11,IF($D11='Risiko-Bewertungsmatrix'!$B$38,-Q11,""))</f>
        <v/>
      </c>
      <c r="Q11" s="40" t="str">
        <f t="shared" si="11"/>
        <v/>
      </c>
      <c r="R11" s="40" t="str">
        <f>IF(S11&lt;&gt;"",MIN(INT(S11*10+1),10),"")</f>
        <v/>
      </c>
      <c r="S11" s="23"/>
      <c r="T11" s="22"/>
      <c r="U11" s="38" t="str">
        <f>IF(W11&lt;&gt;"",$S11*W11,"")</f>
        <v/>
      </c>
      <c r="V11" s="45" t="str">
        <f>IF(X11&lt;&gt;"",$S11*X11,"")</f>
        <v/>
      </c>
      <c r="W11" s="27"/>
      <c r="X11" s="29"/>
      <c r="Y11" s="132" t="str">
        <f>IF(AA11&lt;&gt;"",VLOOKUP(AB11,'Risiko-Bewertungsmatrix'!$C$5:$M$14,AD11+1,FALSE),"")</f>
        <v/>
      </c>
      <c r="Z11" s="102" t="str">
        <f>IF($D11='Risiko-Bewertungsmatrix'!$B$37,AA11,IF($D11='Risiko-Bewertungsmatrix'!$B$38,-AA11,""))</f>
        <v/>
      </c>
      <c r="AA11" s="40" t="str">
        <f t="shared" si="17"/>
        <v/>
      </c>
      <c r="AB11" s="40" t="str">
        <f t="shared" si="4"/>
        <v/>
      </c>
      <c r="AC11" s="23"/>
      <c r="AD11" s="22"/>
      <c r="AE11" s="38" t="str">
        <f t="shared" si="5"/>
        <v/>
      </c>
      <c r="AF11" s="45" t="str">
        <f t="shared" si="6"/>
        <v/>
      </c>
      <c r="AG11" s="27"/>
      <c r="AH11" s="29"/>
      <c r="AI11" s="24"/>
      <c r="AJ11" s="31"/>
      <c r="AK11" s="33"/>
      <c r="AL11" s="25"/>
    </row>
    <row r="12" spans="1:38" x14ac:dyDescent="0.25">
      <c r="B12" s="19">
        <v>5</v>
      </c>
      <c r="C12" s="20"/>
      <c r="D12" s="153"/>
      <c r="E12" s="21"/>
      <c r="F12" s="21"/>
      <c r="G12" s="21"/>
      <c r="H12" s="21"/>
      <c r="I12" s="150"/>
      <c r="J12" s="22"/>
      <c r="K12" s="38" t="str">
        <f t="shared" ref="K12" si="18">IF(AE12&lt;&gt;"",AE12-U12,"")</f>
        <v/>
      </c>
      <c r="L12" s="39" t="str">
        <f t="shared" ref="L12" si="19">IF(AF12&lt;&gt;"",AF12-V12,"")</f>
        <v/>
      </c>
      <c r="M12" s="38" t="str">
        <f t="shared" ref="M12:M13" si="20">IF(AE12&lt;&gt;"",AE12,U12)</f>
        <v/>
      </c>
      <c r="N12" s="64" t="str">
        <f t="shared" ref="N12" si="21">IF(AF12&lt;&gt;"",AF12,V12)</f>
        <v/>
      </c>
      <c r="O12" s="132" t="str">
        <f>IF(Q12&lt;&gt;"",VLOOKUP(R12,'Risiko-Bewertungsmatrix'!$C$5:$M$14,T12+1,FALSE),"")</f>
        <v/>
      </c>
      <c r="P12" s="102" t="str">
        <f>IF($D12='Risiko-Bewertungsmatrix'!$B$37,Q12,IF($D12='Risiko-Bewertungsmatrix'!$B$38,-Q12,""))</f>
        <v/>
      </c>
      <c r="Q12" s="40" t="str">
        <f t="shared" ref="Q12" si="22">IF(S12&lt;&gt;"",R12*T12,"")</f>
        <v/>
      </c>
      <c r="R12" s="40" t="str">
        <f>IF(S12&lt;&gt;"",MIN(INT(S12*10+1),10),"")</f>
        <v/>
      </c>
      <c r="S12" s="23"/>
      <c r="T12" s="22"/>
      <c r="U12" s="38" t="str">
        <f>IF(W12&lt;&gt;"",$S12*W12,"")</f>
        <v/>
      </c>
      <c r="V12" s="45" t="str">
        <f>IF(X12&lt;&gt;"",$S12*X12,"")</f>
        <v/>
      </c>
      <c r="W12" s="27"/>
      <c r="X12" s="29"/>
      <c r="Y12" s="132" t="str">
        <f>IF(AA12&lt;&gt;"",VLOOKUP(AB12,'Risiko-Bewertungsmatrix'!$C$5:$M$14,AD12+1,FALSE),"")</f>
        <v/>
      </c>
      <c r="Z12" s="102" t="str">
        <f>IF($D12='Risiko-Bewertungsmatrix'!$B$37,AA12,IF($D12='Risiko-Bewertungsmatrix'!$B$38,-AA12,""))</f>
        <v/>
      </c>
      <c r="AA12" s="40" t="str">
        <f t="shared" ref="AA12:AA15" si="23">IF(AC12&lt;&gt;"",AB12*AD12,"")</f>
        <v/>
      </c>
      <c r="AB12" s="40" t="str">
        <f t="shared" si="4"/>
        <v/>
      </c>
      <c r="AC12" s="23"/>
      <c r="AD12" s="22"/>
      <c r="AE12" s="38" t="str">
        <f t="shared" ref="AE12:AE18" si="24">IF(AG12&lt;&gt;"",$AC12*AG12+AJ12,"")</f>
        <v/>
      </c>
      <c r="AF12" s="45" t="str">
        <f t="shared" ref="AF12:AF18" si="25">IF(AH12&lt;&gt;"",$AC12*AH12+AK12,"")</f>
        <v/>
      </c>
      <c r="AG12" s="27"/>
      <c r="AH12" s="29"/>
      <c r="AI12" s="24"/>
      <c r="AJ12" s="31"/>
      <c r="AK12" s="33"/>
      <c r="AL12" s="25"/>
    </row>
    <row r="13" spans="1:38" x14ac:dyDescent="0.25">
      <c r="B13" s="19">
        <v>6</v>
      </c>
      <c r="C13" s="20"/>
      <c r="D13" s="153"/>
      <c r="E13" s="21"/>
      <c r="F13" s="21"/>
      <c r="G13" s="21"/>
      <c r="H13" s="21"/>
      <c r="I13" s="150"/>
      <c r="J13" s="22"/>
      <c r="K13" s="38" t="str">
        <f t="shared" ref="K13:K19" si="26">IF(AE13&lt;&gt;"",AE13-U13,"")</f>
        <v/>
      </c>
      <c r="L13" s="39" t="str">
        <f t="shared" ref="L13:L19" si="27">IF(AF13&lt;&gt;"",AF13-V13,"")</f>
        <v/>
      </c>
      <c r="M13" s="38" t="str">
        <f t="shared" si="20"/>
        <v/>
      </c>
      <c r="N13" s="64" t="str">
        <f t="shared" ref="N13:N19" si="28">IF(AF13&lt;&gt;"",AF13,V13)</f>
        <v/>
      </c>
      <c r="O13" s="132" t="str">
        <f>IF(Q13&lt;&gt;"",VLOOKUP(R13,'Risiko-Bewertungsmatrix'!$C$5:$M$14,T13+1,FALSE),"")</f>
        <v/>
      </c>
      <c r="P13" s="102" t="str">
        <f>IF($D13='Risiko-Bewertungsmatrix'!$B$37,Q13,IF($D13='Risiko-Bewertungsmatrix'!$B$38,-Q13,""))</f>
        <v/>
      </c>
      <c r="Q13" s="40" t="str">
        <f t="shared" ref="Q13:Q19" si="29">IF(S13&lt;&gt;"",R13*T13,"")</f>
        <v/>
      </c>
      <c r="R13" s="40" t="str">
        <f t="shared" ref="R13:R19" si="30">IF(S13&lt;&gt;"",MIN(INT(S13*10+1),10),"")</f>
        <v/>
      </c>
      <c r="S13" s="23"/>
      <c r="T13" s="22"/>
      <c r="U13" s="38" t="str">
        <f t="shared" ref="U13:U21" si="31">IF(W13&lt;&gt;"",$S13*W13,"")</f>
        <v/>
      </c>
      <c r="V13" s="45" t="str">
        <f t="shared" ref="V13:V21" si="32">IF(X13&lt;&gt;"",$S13*X13,"")</f>
        <v/>
      </c>
      <c r="W13" s="27"/>
      <c r="X13" s="29"/>
      <c r="Y13" s="132" t="str">
        <f>IF(AA13&lt;&gt;"",VLOOKUP(AB13,'Risiko-Bewertungsmatrix'!$C$5:$M$14,AD13+1,FALSE),"")</f>
        <v/>
      </c>
      <c r="Z13" s="102" t="str">
        <f>IF($D13='Risiko-Bewertungsmatrix'!$B$37,AA13,IF($D13='Risiko-Bewertungsmatrix'!$B$38,-AA13,""))</f>
        <v/>
      </c>
      <c r="AA13" s="40" t="str">
        <f t="shared" si="23"/>
        <v/>
      </c>
      <c r="AB13" s="40" t="str">
        <f t="shared" si="4"/>
        <v/>
      </c>
      <c r="AC13" s="23"/>
      <c r="AD13" s="22"/>
      <c r="AE13" s="38" t="str">
        <f t="shared" si="24"/>
        <v/>
      </c>
      <c r="AF13" s="45" t="str">
        <f t="shared" si="25"/>
        <v/>
      </c>
      <c r="AG13" s="27"/>
      <c r="AH13" s="29"/>
      <c r="AI13" s="24"/>
      <c r="AJ13" s="31"/>
      <c r="AK13" s="33"/>
      <c r="AL13" s="25"/>
    </row>
    <row r="14" spans="1:38" x14ac:dyDescent="0.25">
      <c r="B14" s="19">
        <v>7</v>
      </c>
      <c r="C14" s="20"/>
      <c r="D14" s="153"/>
      <c r="E14" s="21"/>
      <c r="F14" s="21"/>
      <c r="G14" s="21"/>
      <c r="H14" s="21"/>
      <c r="I14" s="150"/>
      <c r="J14" s="22"/>
      <c r="K14" s="38" t="str">
        <f t="shared" ref="K14" si="33">IF(AE14&lt;&gt;"",AE14-U14,"")</f>
        <v/>
      </c>
      <c r="L14" s="39" t="str">
        <f t="shared" ref="L14" si="34">IF(AF14&lt;&gt;"",AF14-V14,"")</f>
        <v/>
      </c>
      <c r="M14" s="38" t="str">
        <f t="shared" ref="M14" si="35">IF(AE14&lt;&gt;"",AE14,U14)</f>
        <v/>
      </c>
      <c r="N14" s="64" t="str">
        <f t="shared" ref="N14" si="36">IF(AF14&lt;&gt;"",AF14,V14)</f>
        <v/>
      </c>
      <c r="O14" s="132" t="str">
        <f>IF(Q14&lt;&gt;"",VLOOKUP(R14,'Risiko-Bewertungsmatrix'!$C$5:$M$14,T14+1,FALSE),"")</f>
        <v/>
      </c>
      <c r="P14" s="102" t="str">
        <f>IF($D14='Risiko-Bewertungsmatrix'!$B$37,Q14,IF($D14='Risiko-Bewertungsmatrix'!$B$38,-Q14,""))</f>
        <v/>
      </c>
      <c r="Q14" s="40" t="str">
        <f t="shared" ref="Q14" si="37">IF(S14&lt;&gt;"",R14*T14,"")</f>
        <v/>
      </c>
      <c r="R14" s="40" t="str">
        <f t="shared" si="30"/>
        <v/>
      </c>
      <c r="S14" s="23"/>
      <c r="T14" s="22"/>
      <c r="U14" s="38" t="str">
        <f t="shared" ref="U14" si="38">IF(W14&lt;&gt;"",$S14*W14,"")</f>
        <v/>
      </c>
      <c r="V14" s="45" t="str">
        <f t="shared" ref="V14" si="39">IF(X14&lt;&gt;"",$S14*X14,"")</f>
        <v/>
      </c>
      <c r="W14" s="27"/>
      <c r="X14" s="29"/>
      <c r="Y14" s="132" t="str">
        <f>IF(AA14&lt;&gt;"",VLOOKUP(AB14,'Risiko-Bewertungsmatrix'!$C$5:$M$14,AD14+1,FALSE),"")</f>
        <v/>
      </c>
      <c r="Z14" s="102" t="str">
        <f>IF($D14='Risiko-Bewertungsmatrix'!$B$37,AA14,IF($D14='Risiko-Bewertungsmatrix'!$B$38,-AA14,""))</f>
        <v/>
      </c>
      <c r="AA14" s="40" t="str">
        <f t="shared" ref="AA14" si="40">IF(AC14&lt;&gt;"",AB14*AD14,"")</f>
        <v/>
      </c>
      <c r="AB14" s="40" t="str">
        <f>IF(AC14&lt;&gt;"",MIN(INT(AC14*10+1),10),"")</f>
        <v/>
      </c>
      <c r="AC14" s="23"/>
      <c r="AD14" s="22"/>
      <c r="AE14" s="38" t="str">
        <f t="shared" ref="AE14" si="41">IF(AG14&lt;&gt;"",$AC14*AG14+AJ14,"")</f>
        <v/>
      </c>
      <c r="AF14" s="45" t="str">
        <f t="shared" ref="AF14" si="42">IF(AH14&lt;&gt;"",$AC14*AH14+AK14,"")</f>
        <v/>
      </c>
      <c r="AG14" s="27"/>
      <c r="AH14" s="29"/>
      <c r="AI14" s="24"/>
      <c r="AJ14" s="31"/>
      <c r="AK14" s="33"/>
      <c r="AL14" s="25"/>
    </row>
    <row r="15" spans="1:38" x14ac:dyDescent="0.25">
      <c r="B15" s="19">
        <v>8</v>
      </c>
      <c r="C15" s="20"/>
      <c r="D15" s="153"/>
      <c r="E15" s="21"/>
      <c r="F15" s="21"/>
      <c r="G15" s="21"/>
      <c r="H15" s="21"/>
      <c r="I15" s="151"/>
      <c r="J15" s="22"/>
      <c r="K15" s="38" t="str">
        <f t="shared" si="26"/>
        <v/>
      </c>
      <c r="L15" s="39" t="str">
        <f t="shared" si="27"/>
        <v/>
      </c>
      <c r="M15" s="38" t="str">
        <f t="shared" ref="M15:M19" si="43">IF(AE15&lt;&gt;"",AE15,U15)</f>
        <v/>
      </c>
      <c r="N15" s="64" t="str">
        <f t="shared" si="28"/>
        <v/>
      </c>
      <c r="O15" s="132" t="str">
        <f>IF(Q15&lt;&gt;"",VLOOKUP(R15,'Risiko-Bewertungsmatrix'!$C$5:$M$14,T15+1,FALSE),"")</f>
        <v/>
      </c>
      <c r="P15" s="102" t="str">
        <f>IF($D15='Risiko-Bewertungsmatrix'!$B$37,Q15,IF($D15='Risiko-Bewertungsmatrix'!$B$38,-Q15,""))</f>
        <v/>
      </c>
      <c r="Q15" s="40" t="str">
        <f t="shared" si="29"/>
        <v/>
      </c>
      <c r="R15" s="40" t="str">
        <f t="shared" si="30"/>
        <v/>
      </c>
      <c r="S15" s="23"/>
      <c r="T15" s="22"/>
      <c r="U15" s="38" t="str">
        <f t="shared" si="31"/>
        <v/>
      </c>
      <c r="V15" s="45" t="str">
        <f t="shared" si="32"/>
        <v/>
      </c>
      <c r="W15" s="27"/>
      <c r="X15" s="29"/>
      <c r="Y15" s="132" t="str">
        <f>IF(AA15&lt;&gt;"",VLOOKUP(AB15,'Risiko-Bewertungsmatrix'!$C$5:$M$14,AD15+1,FALSE),"")</f>
        <v/>
      </c>
      <c r="Z15" s="102" t="str">
        <f>IF($D15='Risiko-Bewertungsmatrix'!$B$37,AA15,IF($D15='Risiko-Bewertungsmatrix'!$B$38,-AA15,""))</f>
        <v/>
      </c>
      <c r="AA15" s="40" t="str">
        <f t="shared" si="23"/>
        <v/>
      </c>
      <c r="AB15" s="40" t="str">
        <f>IF(AC15&lt;&gt;"",MIN(INT(AC15*10+1),10),"")</f>
        <v/>
      </c>
      <c r="AC15" s="23"/>
      <c r="AD15" s="22"/>
      <c r="AE15" s="38" t="str">
        <f t="shared" si="24"/>
        <v/>
      </c>
      <c r="AF15" s="45" t="str">
        <f t="shared" si="25"/>
        <v/>
      </c>
      <c r="AG15" s="27"/>
      <c r="AH15" s="29"/>
      <c r="AI15" s="24"/>
      <c r="AJ15" s="31"/>
      <c r="AK15" s="33"/>
      <c r="AL15" s="25"/>
    </row>
    <row r="16" spans="1:38" x14ac:dyDescent="0.25">
      <c r="B16" s="19">
        <v>9</v>
      </c>
      <c r="C16" s="20"/>
      <c r="D16" s="153"/>
      <c r="E16" s="21"/>
      <c r="F16" s="21"/>
      <c r="G16" s="21"/>
      <c r="H16" s="21"/>
      <c r="I16" s="151"/>
      <c r="J16" s="22"/>
      <c r="K16" s="38" t="str">
        <f t="shared" si="26"/>
        <v/>
      </c>
      <c r="L16" s="39" t="str">
        <f t="shared" si="27"/>
        <v/>
      </c>
      <c r="M16" s="38" t="str">
        <f t="shared" si="43"/>
        <v/>
      </c>
      <c r="N16" s="64" t="str">
        <f t="shared" si="28"/>
        <v/>
      </c>
      <c r="O16" s="132" t="str">
        <f>IF(Q16&lt;&gt;"",VLOOKUP(R16,'Risiko-Bewertungsmatrix'!$C$5:$M$14,T16+1,FALSE),"")</f>
        <v/>
      </c>
      <c r="P16" s="102" t="str">
        <f>IF($D16='Risiko-Bewertungsmatrix'!$B$37,Q16,IF($D16='Risiko-Bewertungsmatrix'!$B$38,-Q16,""))</f>
        <v/>
      </c>
      <c r="Q16" s="40" t="str">
        <f t="shared" si="29"/>
        <v/>
      </c>
      <c r="R16" s="40" t="str">
        <f t="shared" si="30"/>
        <v/>
      </c>
      <c r="S16" s="23"/>
      <c r="T16" s="22"/>
      <c r="U16" s="38" t="str">
        <f t="shared" si="31"/>
        <v/>
      </c>
      <c r="V16" s="45" t="str">
        <f t="shared" si="32"/>
        <v/>
      </c>
      <c r="W16" s="27"/>
      <c r="X16" s="29"/>
      <c r="Y16" s="132" t="str">
        <f>IF(AA16&lt;&gt;"",VLOOKUP(AB16,'Risiko-Bewertungsmatrix'!$C$5:$M$14,AD16+1,FALSE),"")</f>
        <v/>
      </c>
      <c r="Z16" s="102" t="str">
        <f>IF($D16='Risiko-Bewertungsmatrix'!$B$37,AA16,IF($D16='Risiko-Bewertungsmatrix'!$B$38,-AA16,""))</f>
        <v/>
      </c>
      <c r="AA16" s="40" t="str">
        <f t="shared" si="17"/>
        <v/>
      </c>
      <c r="AB16" s="40" t="str">
        <f t="shared" ref="AB16:AB78" si="44">IF(AC16&lt;&gt;"",MIN(INT(AC16*10+1),10),"")</f>
        <v/>
      </c>
      <c r="AC16" s="23"/>
      <c r="AD16" s="22"/>
      <c r="AE16" s="38" t="str">
        <f t="shared" si="24"/>
        <v/>
      </c>
      <c r="AF16" s="45" t="str">
        <f t="shared" si="25"/>
        <v/>
      </c>
      <c r="AG16" s="27"/>
      <c r="AH16" s="29"/>
      <c r="AI16" s="24"/>
      <c r="AJ16" s="31"/>
      <c r="AK16" s="33"/>
      <c r="AL16" s="25"/>
    </row>
    <row r="17" spans="2:38" x14ac:dyDescent="0.25">
      <c r="B17" s="19">
        <v>10</v>
      </c>
      <c r="C17" s="20"/>
      <c r="D17" s="153"/>
      <c r="E17" s="21"/>
      <c r="F17" s="21"/>
      <c r="G17" s="21"/>
      <c r="H17" s="21"/>
      <c r="I17" s="151"/>
      <c r="J17" s="22"/>
      <c r="K17" s="38" t="str">
        <f t="shared" si="26"/>
        <v/>
      </c>
      <c r="L17" s="39" t="str">
        <f t="shared" si="27"/>
        <v/>
      </c>
      <c r="M17" s="38" t="str">
        <f t="shared" si="43"/>
        <v/>
      </c>
      <c r="N17" s="64" t="str">
        <f t="shared" si="28"/>
        <v/>
      </c>
      <c r="O17" s="132" t="str">
        <f>IF(Q17&lt;&gt;"",VLOOKUP(R17,'Risiko-Bewertungsmatrix'!$C$5:$M$14,T17+1,FALSE),"")</f>
        <v/>
      </c>
      <c r="P17" s="102" t="str">
        <f>IF($D17='Risiko-Bewertungsmatrix'!$B$37,Q17,IF($D17='Risiko-Bewertungsmatrix'!$B$38,-Q17,""))</f>
        <v/>
      </c>
      <c r="Q17" s="40" t="str">
        <f t="shared" si="29"/>
        <v/>
      </c>
      <c r="R17" s="40" t="str">
        <f t="shared" si="30"/>
        <v/>
      </c>
      <c r="S17" s="23"/>
      <c r="T17" s="22"/>
      <c r="U17" s="38" t="str">
        <f t="shared" si="31"/>
        <v/>
      </c>
      <c r="V17" s="45" t="str">
        <f t="shared" si="32"/>
        <v/>
      </c>
      <c r="W17" s="27"/>
      <c r="X17" s="29"/>
      <c r="Y17" s="132" t="str">
        <f>IF(AA17&lt;&gt;"",VLOOKUP(AB17,'Risiko-Bewertungsmatrix'!$C$5:$M$14,AD17+1,FALSE),"")</f>
        <v/>
      </c>
      <c r="Z17" s="102" t="str">
        <f>IF($D17='Risiko-Bewertungsmatrix'!$B$37,AA17,IF($D17='Risiko-Bewertungsmatrix'!$B$38,-AA17,""))</f>
        <v/>
      </c>
      <c r="AA17" s="40" t="str">
        <f t="shared" ref="AA17:AA18" si="45">IF(AC17&lt;&gt;"",AB17*AD17,"")</f>
        <v/>
      </c>
      <c r="AB17" s="40" t="str">
        <f>IF(AC17&lt;&gt;"",MIN(INT(AC17*10+1),10),"")</f>
        <v/>
      </c>
      <c r="AC17" s="23"/>
      <c r="AD17" s="22"/>
      <c r="AE17" s="38" t="str">
        <f t="shared" si="24"/>
        <v/>
      </c>
      <c r="AF17" s="45" t="str">
        <f t="shared" si="25"/>
        <v/>
      </c>
      <c r="AG17" s="27"/>
      <c r="AH17" s="29"/>
      <c r="AI17" s="24"/>
      <c r="AJ17" s="31"/>
      <c r="AK17" s="33"/>
      <c r="AL17" s="25"/>
    </row>
    <row r="18" spans="2:38" x14ac:dyDescent="0.25">
      <c r="B18" s="19">
        <v>11</v>
      </c>
      <c r="C18" s="20"/>
      <c r="D18" s="153"/>
      <c r="E18" s="21"/>
      <c r="F18" s="21"/>
      <c r="G18" s="21"/>
      <c r="H18" s="21"/>
      <c r="I18" s="151"/>
      <c r="J18" s="22"/>
      <c r="K18" s="38" t="str">
        <f t="shared" si="26"/>
        <v/>
      </c>
      <c r="L18" s="39" t="str">
        <f t="shared" si="27"/>
        <v/>
      </c>
      <c r="M18" s="38" t="str">
        <f t="shared" si="43"/>
        <v/>
      </c>
      <c r="N18" s="64" t="str">
        <f t="shared" si="28"/>
        <v/>
      </c>
      <c r="O18" s="132" t="str">
        <f>IF(Q18&lt;&gt;"",VLOOKUP(R18,'Risiko-Bewertungsmatrix'!$C$5:$M$14,T18+1,FALSE),"")</f>
        <v/>
      </c>
      <c r="P18" s="102" t="str">
        <f>IF($D18='Risiko-Bewertungsmatrix'!$B$37,Q18,IF($D18='Risiko-Bewertungsmatrix'!$B$38,-Q18,""))</f>
        <v/>
      </c>
      <c r="Q18" s="40" t="str">
        <f t="shared" si="29"/>
        <v/>
      </c>
      <c r="R18" s="40" t="str">
        <f t="shared" si="30"/>
        <v/>
      </c>
      <c r="S18" s="23"/>
      <c r="T18" s="22"/>
      <c r="U18" s="38" t="str">
        <f t="shared" si="31"/>
        <v/>
      </c>
      <c r="V18" s="45" t="str">
        <f t="shared" si="32"/>
        <v/>
      </c>
      <c r="W18" s="27"/>
      <c r="X18" s="29"/>
      <c r="Y18" s="132" t="str">
        <f>IF(AA18&lt;&gt;"",VLOOKUP(AB18,'Risiko-Bewertungsmatrix'!$C$5:$M$14,AD18+1,FALSE),"")</f>
        <v/>
      </c>
      <c r="Z18" s="102" t="str">
        <f>IF($D18='Risiko-Bewertungsmatrix'!$B$37,AA18,IF($D18='Risiko-Bewertungsmatrix'!$B$38,-AA18,""))</f>
        <v/>
      </c>
      <c r="AA18" s="40" t="str">
        <f t="shared" si="45"/>
        <v/>
      </c>
      <c r="AB18" s="40" t="str">
        <f>IF(AC18&lt;&gt;"",MIN(INT(AC18*10+1),10),"")</f>
        <v/>
      </c>
      <c r="AC18" s="23"/>
      <c r="AD18" s="22"/>
      <c r="AE18" s="38" t="str">
        <f t="shared" si="24"/>
        <v/>
      </c>
      <c r="AF18" s="45" t="str">
        <f t="shared" si="25"/>
        <v/>
      </c>
      <c r="AG18" s="27"/>
      <c r="AH18" s="29"/>
      <c r="AI18" s="24"/>
      <c r="AJ18" s="31"/>
      <c r="AK18" s="33"/>
      <c r="AL18" s="25"/>
    </row>
    <row r="19" spans="2:38" x14ac:dyDescent="0.25">
      <c r="B19" s="19">
        <v>13</v>
      </c>
      <c r="C19" s="20"/>
      <c r="D19" s="153"/>
      <c r="E19" s="21"/>
      <c r="F19" s="21"/>
      <c r="G19" s="21"/>
      <c r="H19" s="21"/>
      <c r="I19" s="151"/>
      <c r="J19" s="22"/>
      <c r="K19" s="38" t="str">
        <f t="shared" si="26"/>
        <v/>
      </c>
      <c r="L19" s="39" t="str">
        <f t="shared" si="27"/>
        <v/>
      </c>
      <c r="M19" s="38" t="str">
        <f t="shared" si="43"/>
        <v/>
      </c>
      <c r="N19" s="64" t="str">
        <f t="shared" si="28"/>
        <v/>
      </c>
      <c r="O19" s="132" t="str">
        <f>IF(Q19&lt;&gt;"",VLOOKUP(R19,'Risiko-Bewertungsmatrix'!$C$5:$M$14,T19+1,FALSE),"")</f>
        <v/>
      </c>
      <c r="P19" s="102" t="str">
        <f>IF($D19='Risiko-Bewertungsmatrix'!$B$37,Q19,IF($D19='Risiko-Bewertungsmatrix'!$B$38,-Q19,""))</f>
        <v/>
      </c>
      <c r="Q19" s="40" t="str">
        <f t="shared" si="29"/>
        <v/>
      </c>
      <c r="R19" s="40" t="str">
        <f t="shared" si="30"/>
        <v/>
      </c>
      <c r="S19" s="23"/>
      <c r="T19" s="22"/>
      <c r="U19" s="38" t="str">
        <f t="shared" si="31"/>
        <v/>
      </c>
      <c r="V19" s="45" t="str">
        <f t="shared" si="32"/>
        <v/>
      </c>
      <c r="W19" s="27"/>
      <c r="X19" s="29"/>
      <c r="Y19" s="132" t="str">
        <f>IF(AA19&lt;&gt;"",VLOOKUP(AB19,'Risiko-Bewertungsmatrix'!$C$5:$M$14,AD19+1,FALSE),"")</f>
        <v/>
      </c>
      <c r="Z19" s="102" t="str">
        <f>IF($D19='Risiko-Bewertungsmatrix'!$B$37,AA19,IF($D19='Risiko-Bewertungsmatrix'!$B$38,-AA19,""))</f>
        <v/>
      </c>
      <c r="AA19" s="40" t="str">
        <f t="shared" si="17"/>
        <v/>
      </c>
      <c r="AB19" s="40" t="str">
        <f t="shared" si="44"/>
        <v/>
      </c>
      <c r="AC19" s="23"/>
      <c r="AD19" s="22"/>
      <c r="AE19" s="38" t="str">
        <f t="shared" si="5"/>
        <v/>
      </c>
      <c r="AF19" s="45" t="str">
        <f t="shared" si="6"/>
        <v/>
      </c>
      <c r="AG19" s="27"/>
      <c r="AH19" s="29"/>
      <c r="AI19" s="24"/>
      <c r="AJ19" s="31"/>
      <c r="AK19" s="33"/>
      <c r="AL19" s="25"/>
    </row>
    <row r="20" spans="2:38" x14ac:dyDescent="0.25">
      <c r="B20" s="19">
        <v>14</v>
      </c>
      <c r="C20" s="20"/>
      <c r="D20" s="153"/>
      <c r="E20" s="21"/>
      <c r="F20" s="21"/>
      <c r="G20" s="21"/>
      <c r="H20" s="21"/>
      <c r="I20" s="151"/>
      <c r="J20" s="22"/>
      <c r="K20" s="38" t="str">
        <f t="shared" si="0"/>
        <v/>
      </c>
      <c r="L20" s="39" t="str">
        <f t="shared" si="1"/>
        <v/>
      </c>
      <c r="M20" s="38" t="str">
        <f t="shared" si="2"/>
        <v/>
      </c>
      <c r="N20" s="64" t="str">
        <f t="shared" si="3"/>
        <v/>
      </c>
      <c r="O20" s="132" t="str">
        <f>IF(Q20&lt;&gt;"",VLOOKUP(R20,'Risiko-Bewertungsmatrix'!$C$5:$M$14,T20+1,FALSE),"")</f>
        <v/>
      </c>
      <c r="P20" s="102" t="str">
        <f>IF($D20='Risiko-Bewertungsmatrix'!$B$37,Q20,IF($D20='Risiko-Bewertungsmatrix'!$B$38,-Q20,""))</f>
        <v/>
      </c>
      <c r="Q20" s="40" t="str">
        <f t="shared" si="11"/>
        <v/>
      </c>
      <c r="R20" s="40" t="str">
        <f t="shared" si="12"/>
        <v/>
      </c>
      <c r="S20" s="23"/>
      <c r="T20" s="22"/>
      <c r="U20" s="38" t="str">
        <f t="shared" si="31"/>
        <v/>
      </c>
      <c r="V20" s="45" t="str">
        <f t="shared" si="32"/>
        <v/>
      </c>
      <c r="W20" s="27"/>
      <c r="X20" s="29"/>
      <c r="Y20" s="132" t="str">
        <f>IF(AA20&lt;&gt;"",VLOOKUP(AB20,'Risiko-Bewertungsmatrix'!$C$5:$M$14,AD20+1,FALSE),"")</f>
        <v/>
      </c>
      <c r="Z20" s="102" t="str">
        <f>IF($D20='Risiko-Bewertungsmatrix'!$B$37,AA20,IF($D20='Risiko-Bewertungsmatrix'!$B$38,-AA20,""))</f>
        <v/>
      </c>
      <c r="AA20" s="40" t="str">
        <f t="shared" si="17"/>
        <v/>
      </c>
      <c r="AB20" s="40" t="str">
        <f t="shared" si="44"/>
        <v/>
      </c>
      <c r="AC20" s="23"/>
      <c r="AD20" s="22"/>
      <c r="AE20" s="38" t="str">
        <f t="shared" si="5"/>
        <v/>
      </c>
      <c r="AF20" s="45" t="str">
        <f t="shared" si="6"/>
        <v/>
      </c>
      <c r="AG20" s="27"/>
      <c r="AH20" s="29"/>
      <c r="AI20" s="24"/>
      <c r="AJ20" s="31"/>
      <c r="AK20" s="33"/>
      <c r="AL20" s="25"/>
    </row>
    <row r="21" spans="2:38" x14ac:dyDescent="0.25">
      <c r="B21" s="19">
        <v>15</v>
      </c>
      <c r="C21" s="20"/>
      <c r="D21" s="153"/>
      <c r="E21" s="21"/>
      <c r="F21" s="21"/>
      <c r="G21" s="21"/>
      <c r="H21" s="21"/>
      <c r="I21" s="151"/>
      <c r="J21" s="22"/>
      <c r="K21" s="38" t="str">
        <f t="shared" si="0"/>
        <v/>
      </c>
      <c r="L21" s="39" t="str">
        <f t="shared" si="1"/>
        <v/>
      </c>
      <c r="M21" s="38" t="str">
        <f t="shared" si="2"/>
        <v/>
      </c>
      <c r="N21" s="64" t="str">
        <f t="shared" si="3"/>
        <v/>
      </c>
      <c r="O21" s="132" t="str">
        <f>IF(Q21&lt;&gt;"",VLOOKUP(R21,'Risiko-Bewertungsmatrix'!$C$5:$M$14,T21+1,FALSE),"")</f>
        <v/>
      </c>
      <c r="P21" s="102" t="str">
        <f>IF($D21='Risiko-Bewertungsmatrix'!$B$37,Q21,IF($D21='Risiko-Bewertungsmatrix'!$B$38,-Q21,""))</f>
        <v/>
      </c>
      <c r="Q21" s="40" t="str">
        <f t="shared" si="11"/>
        <v/>
      </c>
      <c r="R21" s="40" t="str">
        <f t="shared" si="12"/>
        <v/>
      </c>
      <c r="S21" s="23"/>
      <c r="T21" s="22"/>
      <c r="U21" s="38" t="str">
        <f t="shared" si="31"/>
        <v/>
      </c>
      <c r="V21" s="45" t="str">
        <f t="shared" si="32"/>
        <v/>
      </c>
      <c r="W21" s="27"/>
      <c r="X21" s="29"/>
      <c r="Y21" s="132" t="str">
        <f>IF(AA21&lt;&gt;"",VLOOKUP(AB21,'Risiko-Bewertungsmatrix'!$C$5:$M$14,AD21+1,FALSE),"")</f>
        <v/>
      </c>
      <c r="Z21" s="102" t="str">
        <f>IF($D21='Risiko-Bewertungsmatrix'!$B$37,AA21,IF($D21='Risiko-Bewertungsmatrix'!$B$38,-AA21,""))</f>
        <v/>
      </c>
      <c r="AA21" s="40" t="str">
        <f t="shared" si="17"/>
        <v/>
      </c>
      <c r="AB21" s="40" t="str">
        <f t="shared" si="44"/>
        <v/>
      </c>
      <c r="AC21" s="23"/>
      <c r="AD21" s="22"/>
      <c r="AE21" s="38" t="str">
        <f t="shared" si="5"/>
        <v/>
      </c>
      <c r="AF21" s="45" t="str">
        <f t="shared" si="6"/>
        <v/>
      </c>
      <c r="AG21" s="27"/>
      <c r="AH21" s="29"/>
      <c r="AI21" s="24"/>
      <c r="AJ21" s="31"/>
      <c r="AK21" s="33"/>
      <c r="AL21" s="25"/>
    </row>
    <row r="22" spans="2:38" x14ac:dyDescent="0.25">
      <c r="B22" s="19">
        <v>16</v>
      </c>
      <c r="C22" s="20"/>
      <c r="D22" s="153"/>
      <c r="E22" s="21"/>
      <c r="F22" s="21"/>
      <c r="G22" s="21"/>
      <c r="H22" s="21"/>
      <c r="I22" s="147"/>
      <c r="J22" s="22"/>
      <c r="K22" s="38" t="str">
        <f t="shared" si="0"/>
        <v/>
      </c>
      <c r="L22" s="39" t="str">
        <f t="shared" si="1"/>
        <v/>
      </c>
      <c r="M22" s="38" t="str">
        <f t="shared" si="2"/>
        <v/>
      </c>
      <c r="N22" s="64" t="str">
        <f t="shared" si="3"/>
        <v/>
      </c>
      <c r="O22" s="132" t="str">
        <f>IF(Q22&lt;&gt;"",VLOOKUP(R22,'Risiko-Bewertungsmatrix'!$C$5:$M$14,T22+1,FALSE),"")</f>
        <v/>
      </c>
      <c r="P22" s="102" t="str">
        <f>IF($D22='Risiko-Bewertungsmatrix'!$B$37,Q22,IF($D22='Risiko-Bewertungsmatrix'!$B$38,-Q22,""))</f>
        <v/>
      </c>
      <c r="Q22" s="40" t="str">
        <f t="shared" si="11"/>
        <v/>
      </c>
      <c r="R22" s="40" t="str">
        <f t="shared" si="12"/>
        <v/>
      </c>
      <c r="S22" s="23"/>
      <c r="T22" s="22"/>
      <c r="U22" s="38" t="str">
        <f t="shared" ref="U22:U43" si="46">IF(W22&lt;&gt;"",$S22*W22,"")</f>
        <v/>
      </c>
      <c r="V22" s="45" t="str">
        <f t="shared" ref="V22:V43" si="47">IF(X22&lt;&gt;"",$S22*X22,"")</f>
        <v/>
      </c>
      <c r="W22" s="27"/>
      <c r="X22" s="29"/>
      <c r="Y22" s="132" t="str">
        <f>IF(AA22&lt;&gt;"",VLOOKUP(AB22,'Risiko-Bewertungsmatrix'!$C$5:$M$14,AD22+1,FALSE),"")</f>
        <v/>
      </c>
      <c r="Z22" s="102" t="str">
        <f>IF($D22='Risiko-Bewertungsmatrix'!$B$37,AA22,IF($D22='Risiko-Bewertungsmatrix'!$B$38,-AA22,""))</f>
        <v/>
      </c>
      <c r="AA22" s="40" t="str">
        <f t="shared" si="17"/>
        <v/>
      </c>
      <c r="AB22" s="40" t="str">
        <f t="shared" si="44"/>
        <v/>
      </c>
      <c r="AC22" s="23"/>
      <c r="AD22" s="22"/>
      <c r="AE22" s="38" t="str">
        <f t="shared" si="5"/>
        <v/>
      </c>
      <c r="AF22" s="45" t="str">
        <f t="shared" si="6"/>
        <v/>
      </c>
      <c r="AG22" s="27"/>
      <c r="AH22" s="29"/>
      <c r="AI22" s="24"/>
      <c r="AJ22" s="31"/>
      <c r="AK22" s="33"/>
      <c r="AL22" s="25"/>
    </row>
    <row r="23" spans="2:38" x14ac:dyDescent="0.25">
      <c r="B23" s="19">
        <v>17</v>
      </c>
      <c r="C23" s="20"/>
      <c r="D23" s="153"/>
      <c r="E23" s="21"/>
      <c r="F23" s="21"/>
      <c r="G23" s="21"/>
      <c r="H23" s="21"/>
      <c r="I23" s="147"/>
      <c r="J23" s="22"/>
      <c r="K23" s="38" t="str">
        <f t="shared" si="0"/>
        <v/>
      </c>
      <c r="L23" s="39" t="str">
        <f t="shared" si="1"/>
        <v/>
      </c>
      <c r="M23" s="38" t="str">
        <f t="shared" si="2"/>
        <v/>
      </c>
      <c r="N23" s="64" t="str">
        <f t="shared" si="3"/>
        <v/>
      </c>
      <c r="O23" s="132" t="str">
        <f>IF(Q23&lt;&gt;"",VLOOKUP(R23,'Risiko-Bewertungsmatrix'!$C$5:$M$14,T23+1,FALSE),"")</f>
        <v/>
      </c>
      <c r="P23" s="102" t="str">
        <f>IF($D23='Risiko-Bewertungsmatrix'!$B$37,Q23,IF($D23='Risiko-Bewertungsmatrix'!$B$38,-Q23,""))</f>
        <v/>
      </c>
      <c r="Q23" s="40" t="str">
        <f t="shared" si="11"/>
        <v/>
      </c>
      <c r="R23" s="40" t="str">
        <f t="shared" si="12"/>
        <v/>
      </c>
      <c r="S23" s="23"/>
      <c r="T23" s="22"/>
      <c r="U23" s="38" t="str">
        <f t="shared" si="46"/>
        <v/>
      </c>
      <c r="V23" s="45" t="str">
        <f t="shared" si="47"/>
        <v/>
      </c>
      <c r="W23" s="27"/>
      <c r="X23" s="29"/>
      <c r="Y23" s="132" t="str">
        <f>IF(AA23&lt;&gt;"",VLOOKUP(AB23,'Risiko-Bewertungsmatrix'!$C$5:$M$14,AD23+1,FALSE),"")</f>
        <v/>
      </c>
      <c r="Z23" s="102" t="str">
        <f>IF($D23='Risiko-Bewertungsmatrix'!$B$37,AA23,IF($D23='Risiko-Bewertungsmatrix'!$B$38,-AA23,""))</f>
        <v/>
      </c>
      <c r="AA23" s="40" t="str">
        <f t="shared" si="17"/>
        <v/>
      </c>
      <c r="AB23" s="40" t="str">
        <f t="shared" si="44"/>
        <v/>
      </c>
      <c r="AC23" s="23"/>
      <c r="AD23" s="22"/>
      <c r="AE23" s="38" t="str">
        <f t="shared" si="5"/>
        <v/>
      </c>
      <c r="AF23" s="45" t="str">
        <f t="shared" si="6"/>
        <v/>
      </c>
      <c r="AG23" s="27"/>
      <c r="AH23" s="29"/>
      <c r="AI23" s="24"/>
      <c r="AJ23" s="31"/>
      <c r="AK23" s="33"/>
      <c r="AL23" s="25"/>
    </row>
    <row r="24" spans="2:38" x14ac:dyDescent="0.25">
      <c r="B24" s="19">
        <v>18</v>
      </c>
      <c r="C24" s="20"/>
      <c r="D24" s="153"/>
      <c r="E24" s="21"/>
      <c r="F24" s="21"/>
      <c r="G24" s="21"/>
      <c r="H24" s="21"/>
      <c r="I24" s="147"/>
      <c r="J24" s="22"/>
      <c r="K24" s="38" t="str">
        <f t="shared" si="0"/>
        <v/>
      </c>
      <c r="L24" s="39" t="str">
        <f t="shared" si="1"/>
        <v/>
      </c>
      <c r="M24" s="38" t="str">
        <f t="shared" si="2"/>
        <v/>
      </c>
      <c r="N24" s="64" t="str">
        <f t="shared" si="3"/>
        <v/>
      </c>
      <c r="O24" s="132" t="str">
        <f>IF(Q24&lt;&gt;"",VLOOKUP(R24,'Risiko-Bewertungsmatrix'!$C$5:$M$14,T24+1,FALSE),"")</f>
        <v/>
      </c>
      <c r="P24" s="102" t="str">
        <f>IF($D24='Risiko-Bewertungsmatrix'!$B$37,Q24,IF($D24='Risiko-Bewertungsmatrix'!$B$38,-Q24,""))</f>
        <v/>
      </c>
      <c r="Q24" s="40" t="str">
        <f t="shared" si="11"/>
        <v/>
      </c>
      <c r="R24" s="40" t="str">
        <f t="shared" si="12"/>
        <v/>
      </c>
      <c r="S24" s="23"/>
      <c r="T24" s="22"/>
      <c r="U24" s="38" t="str">
        <f t="shared" si="46"/>
        <v/>
      </c>
      <c r="V24" s="45" t="str">
        <f t="shared" si="47"/>
        <v/>
      </c>
      <c r="W24" s="27"/>
      <c r="X24" s="29"/>
      <c r="Y24" s="132" t="str">
        <f>IF(AA24&lt;&gt;"",VLOOKUP(AB24,'Risiko-Bewertungsmatrix'!$C$5:$M$14,AD24+1,FALSE),"")</f>
        <v/>
      </c>
      <c r="Z24" s="102" t="str">
        <f>IF($D24='Risiko-Bewertungsmatrix'!$B$37,AA24,IF($D24='Risiko-Bewertungsmatrix'!$B$38,-AA24,""))</f>
        <v/>
      </c>
      <c r="AA24" s="40" t="str">
        <f t="shared" si="17"/>
        <v/>
      </c>
      <c r="AB24" s="40" t="str">
        <f t="shared" si="44"/>
        <v/>
      </c>
      <c r="AC24" s="23"/>
      <c r="AD24" s="22"/>
      <c r="AE24" s="38" t="str">
        <f t="shared" si="5"/>
        <v/>
      </c>
      <c r="AF24" s="45" t="str">
        <f t="shared" si="6"/>
        <v/>
      </c>
      <c r="AG24" s="27"/>
      <c r="AH24" s="29"/>
      <c r="AI24" s="24"/>
      <c r="AJ24" s="31"/>
      <c r="AK24" s="33"/>
      <c r="AL24" s="25"/>
    </row>
    <row r="25" spans="2:38" x14ac:dyDescent="0.25">
      <c r="B25" s="19">
        <v>19</v>
      </c>
      <c r="C25" s="20"/>
      <c r="D25" s="153"/>
      <c r="E25" s="21"/>
      <c r="F25" s="21"/>
      <c r="G25" s="21"/>
      <c r="H25" s="21"/>
      <c r="I25" s="147"/>
      <c r="J25" s="22"/>
      <c r="K25" s="38" t="str">
        <f t="shared" si="0"/>
        <v/>
      </c>
      <c r="L25" s="39" t="str">
        <f t="shared" si="1"/>
        <v/>
      </c>
      <c r="M25" s="38" t="str">
        <f t="shared" si="2"/>
        <v/>
      </c>
      <c r="N25" s="64" t="str">
        <f t="shared" si="3"/>
        <v/>
      </c>
      <c r="O25" s="132" t="str">
        <f>IF(Q25&lt;&gt;"",VLOOKUP(R25,'Risiko-Bewertungsmatrix'!$C$5:$M$14,T25+1,FALSE),"")</f>
        <v/>
      </c>
      <c r="P25" s="102" t="str">
        <f>IF($D25='Risiko-Bewertungsmatrix'!$B$37,Q25,IF($D25='Risiko-Bewertungsmatrix'!$B$38,-Q25,""))</f>
        <v/>
      </c>
      <c r="Q25" s="40" t="str">
        <f t="shared" si="11"/>
        <v/>
      </c>
      <c r="R25" s="40" t="str">
        <f t="shared" si="12"/>
        <v/>
      </c>
      <c r="S25" s="23"/>
      <c r="T25" s="22"/>
      <c r="U25" s="38" t="str">
        <f t="shared" si="46"/>
        <v/>
      </c>
      <c r="V25" s="45" t="str">
        <f t="shared" si="47"/>
        <v/>
      </c>
      <c r="W25" s="27"/>
      <c r="X25" s="29"/>
      <c r="Y25" s="132" t="str">
        <f>IF(AA25&lt;&gt;"",VLOOKUP(AB25,'Risiko-Bewertungsmatrix'!$C$5:$M$14,AD25+1,FALSE),"")</f>
        <v/>
      </c>
      <c r="Z25" s="102" t="str">
        <f>IF($D25='Risiko-Bewertungsmatrix'!$B$37,AA25,IF($D25='Risiko-Bewertungsmatrix'!$B$38,-AA25,""))</f>
        <v/>
      </c>
      <c r="AA25" s="40" t="str">
        <f t="shared" si="17"/>
        <v/>
      </c>
      <c r="AB25" s="40" t="str">
        <f t="shared" si="44"/>
        <v/>
      </c>
      <c r="AC25" s="23"/>
      <c r="AD25" s="22"/>
      <c r="AE25" s="38" t="str">
        <f t="shared" si="5"/>
        <v/>
      </c>
      <c r="AF25" s="45" t="str">
        <f t="shared" si="6"/>
        <v/>
      </c>
      <c r="AG25" s="27"/>
      <c r="AH25" s="29"/>
      <c r="AI25" s="24"/>
      <c r="AJ25" s="31"/>
      <c r="AK25" s="33"/>
      <c r="AL25" s="25"/>
    </row>
    <row r="26" spans="2:38" x14ac:dyDescent="0.25">
      <c r="B26" s="19">
        <v>20</v>
      </c>
      <c r="C26" s="20"/>
      <c r="D26" s="153"/>
      <c r="E26" s="21"/>
      <c r="F26" s="21"/>
      <c r="G26" s="21"/>
      <c r="H26" s="21"/>
      <c r="I26" s="147"/>
      <c r="J26" s="22"/>
      <c r="K26" s="38" t="str">
        <f t="shared" si="0"/>
        <v/>
      </c>
      <c r="L26" s="39" t="str">
        <f t="shared" si="1"/>
        <v/>
      </c>
      <c r="M26" s="38" t="str">
        <f t="shared" si="2"/>
        <v/>
      </c>
      <c r="N26" s="64" t="str">
        <f t="shared" si="3"/>
        <v/>
      </c>
      <c r="O26" s="132" t="str">
        <f>IF(Q26&lt;&gt;"",VLOOKUP(R26,'Risiko-Bewertungsmatrix'!$C$5:$M$14,T26+1,FALSE),"")</f>
        <v/>
      </c>
      <c r="P26" s="102" t="str">
        <f>IF($D26='Risiko-Bewertungsmatrix'!$B$37,Q26,IF($D26='Risiko-Bewertungsmatrix'!$B$38,-Q26,""))</f>
        <v/>
      </c>
      <c r="Q26" s="40" t="str">
        <f t="shared" si="11"/>
        <v/>
      </c>
      <c r="R26" s="40" t="str">
        <f t="shared" si="12"/>
        <v/>
      </c>
      <c r="S26" s="23"/>
      <c r="T26" s="22"/>
      <c r="U26" s="38" t="str">
        <f t="shared" si="46"/>
        <v/>
      </c>
      <c r="V26" s="45" t="str">
        <f t="shared" si="47"/>
        <v/>
      </c>
      <c r="W26" s="27"/>
      <c r="X26" s="29"/>
      <c r="Y26" s="132" t="str">
        <f>IF(AA26&lt;&gt;"",VLOOKUP(AB26,'Risiko-Bewertungsmatrix'!$C$5:$M$14,AD26+1,FALSE),"")</f>
        <v/>
      </c>
      <c r="Z26" s="102" t="str">
        <f>IF($D26='Risiko-Bewertungsmatrix'!$B$37,AA26,IF($D26='Risiko-Bewertungsmatrix'!$B$38,-AA26,""))</f>
        <v/>
      </c>
      <c r="AA26" s="40" t="str">
        <f t="shared" si="17"/>
        <v/>
      </c>
      <c r="AB26" s="40" t="str">
        <f t="shared" si="44"/>
        <v/>
      </c>
      <c r="AC26" s="23"/>
      <c r="AD26" s="22"/>
      <c r="AE26" s="38" t="str">
        <f t="shared" si="5"/>
        <v/>
      </c>
      <c r="AF26" s="45" t="str">
        <f t="shared" si="6"/>
        <v/>
      </c>
      <c r="AG26" s="27"/>
      <c r="AH26" s="29"/>
      <c r="AI26" s="24"/>
      <c r="AJ26" s="31"/>
      <c r="AK26" s="33"/>
      <c r="AL26" s="25"/>
    </row>
    <row r="27" spans="2:38" x14ac:dyDescent="0.25">
      <c r="B27" s="19">
        <v>21</v>
      </c>
      <c r="C27" s="20"/>
      <c r="D27" s="153"/>
      <c r="E27" s="21"/>
      <c r="F27" s="21"/>
      <c r="G27" s="21"/>
      <c r="H27" s="21"/>
      <c r="I27" s="147"/>
      <c r="J27" s="22"/>
      <c r="K27" s="38" t="str">
        <f t="shared" si="0"/>
        <v/>
      </c>
      <c r="L27" s="39" t="str">
        <f t="shared" si="1"/>
        <v/>
      </c>
      <c r="M27" s="38" t="str">
        <f t="shared" si="2"/>
        <v/>
      </c>
      <c r="N27" s="64" t="str">
        <f t="shared" si="3"/>
        <v/>
      </c>
      <c r="O27" s="132" t="str">
        <f>IF(Q27&lt;&gt;"",VLOOKUP(R27,'Risiko-Bewertungsmatrix'!$C$5:$M$14,T27+1,FALSE),"")</f>
        <v/>
      </c>
      <c r="P27" s="102" t="str">
        <f>IF($D27='Risiko-Bewertungsmatrix'!$B$37,Q27,IF($D27='Risiko-Bewertungsmatrix'!$B$38,-Q27,""))</f>
        <v/>
      </c>
      <c r="Q27" s="40" t="str">
        <f t="shared" si="11"/>
        <v/>
      </c>
      <c r="R27" s="40" t="str">
        <f t="shared" si="12"/>
        <v/>
      </c>
      <c r="S27" s="23"/>
      <c r="T27" s="22"/>
      <c r="U27" s="38" t="str">
        <f t="shared" si="46"/>
        <v/>
      </c>
      <c r="V27" s="45" t="str">
        <f t="shared" si="47"/>
        <v/>
      </c>
      <c r="W27" s="27"/>
      <c r="X27" s="29"/>
      <c r="Y27" s="132" t="str">
        <f>IF(AA27&lt;&gt;"",VLOOKUP(AB27,'Risiko-Bewertungsmatrix'!$C$5:$M$14,AD27+1,FALSE),"")</f>
        <v/>
      </c>
      <c r="Z27" s="102" t="str">
        <f>IF($D27='Risiko-Bewertungsmatrix'!$B$37,AA27,IF($D27='Risiko-Bewertungsmatrix'!$B$38,-AA27,""))</f>
        <v/>
      </c>
      <c r="AA27" s="40" t="str">
        <f t="shared" si="17"/>
        <v/>
      </c>
      <c r="AB27" s="40" t="str">
        <f t="shared" si="44"/>
        <v/>
      </c>
      <c r="AC27" s="23"/>
      <c r="AD27" s="22"/>
      <c r="AE27" s="38" t="str">
        <f t="shared" si="5"/>
        <v/>
      </c>
      <c r="AF27" s="45" t="str">
        <f t="shared" si="6"/>
        <v/>
      </c>
      <c r="AG27" s="27"/>
      <c r="AH27" s="29"/>
      <c r="AI27" s="24"/>
      <c r="AJ27" s="31"/>
      <c r="AK27" s="33"/>
      <c r="AL27" s="25"/>
    </row>
    <row r="28" spans="2:38" x14ac:dyDescent="0.25">
      <c r="B28" s="19">
        <v>22</v>
      </c>
      <c r="C28" s="20"/>
      <c r="D28" s="153"/>
      <c r="E28" s="21"/>
      <c r="F28" s="21"/>
      <c r="G28" s="21"/>
      <c r="H28" s="21"/>
      <c r="I28" s="147"/>
      <c r="J28" s="22"/>
      <c r="K28" s="38" t="str">
        <f t="shared" si="0"/>
        <v/>
      </c>
      <c r="L28" s="39" t="str">
        <f t="shared" si="1"/>
        <v/>
      </c>
      <c r="M28" s="38" t="str">
        <f t="shared" si="2"/>
        <v/>
      </c>
      <c r="N28" s="64" t="str">
        <f t="shared" si="3"/>
        <v/>
      </c>
      <c r="O28" s="132" t="str">
        <f>IF(Q28&lt;&gt;"",VLOOKUP(R28,'Risiko-Bewertungsmatrix'!$C$5:$M$14,T28+1,FALSE),"")</f>
        <v/>
      </c>
      <c r="P28" s="102" t="str">
        <f>IF($D28='Risiko-Bewertungsmatrix'!$B$37,Q28,IF($D28='Risiko-Bewertungsmatrix'!$B$38,-Q28,""))</f>
        <v/>
      </c>
      <c r="Q28" s="40" t="str">
        <f t="shared" si="11"/>
        <v/>
      </c>
      <c r="R28" s="40" t="str">
        <f t="shared" si="12"/>
        <v/>
      </c>
      <c r="S28" s="23"/>
      <c r="T28" s="22"/>
      <c r="U28" s="38" t="str">
        <f t="shared" si="46"/>
        <v/>
      </c>
      <c r="V28" s="45" t="str">
        <f t="shared" si="47"/>
        <v/>
      </c>
      <c r="W28" s="27"/>
      <c r="X28" s="29"/>
      <c r="Y28" s="132" t="str">
        <f>IF(AA28&lt;&gt;"",VLOOKUP(AB28,'Risiko-Bewertungsmatrix'!$C$5:$M$14,AD28+1,FALSE),"")</f>
        <v/>
      </c>
      <c r="Z28" s="102" t="str">
        <f>IF($D28='Risiko-Bewertungsmatrix'!$B$37,AA28,IF($D28='Risiko-Bewertungsmatrix'!$B$38,-AA28,""))</f>
        <v/>
      </c>
      <c r="AA28" s="40" t="str">
        <f t="shared" si="17"/>
        <v/>
      </c>
      <c r="AB28" s="40" t="str">
        <f t="shared" si="44"/>
        <v/>
      </c>
      <c r="AC28" s="23"/>
      <c r="AD28" s="22"/>
      <c r="AE28" s="38" t="str">
        <f t="shared" si="5"/>
        <v/>
      </c>
      <c r="AF28" s="45" t="str">
        <f t="shared" si="6"/>
        <v/>
      </c>
      <c r="AG28" s="27"/>
      <c r="AH28" s="29"/>
      <c r="AI28" s="24"/>
      <c r="AJ28" s="31"/>
      <c r="AK28" s="33"/>
      <c r="AL28" s="25"/>
    </row>
    <row r="29" spans="2:38" x14ac:dyDescent="0.25">
      <c r="B29" s="19">
        <v>23</v>
      </c>
      <c r="C29" s="20"/>
      <c r="D29" s="153"/>
      <c r="E29" s="21"/>
      <c r="F29" s="21"/>
      <c r="G29" s="21"/>
      <c r="H29" s="21"/>
      <c r="I29" s="147"/>
      <c r="J29" s="22"/>
      <c r="K29" s="38" t="str">
        <f t="shared" si="0"/>
        <v/>
      </c>
      <c r="L29" s="39" t="str">
        <f t="shared" si="1"/>
        <v/>
      </c>
      <c r="M29" s="38" t="str">
        <f t="shared" si="2"/>
        <v/>
      </c>
      <c r="N29" s="64" t="str">
        <f t="shared" si="3"/>
        <v/>
      </c>
      <c r="O29" s="132" t="str">
        <f>IF(Q29&lt;&gt;"",VLOOKUP(R29,'Risiko-Bewertungsmatrix'!$C$5:$M$14,T29+1,FALSE),"")</f>
        <v/>
      </c>
      <c r="P29" s="102" t="str">
        <f>IF($D29='Risiko-Bewertungsmatrix'!$B$37,Q29,IF($D29='Risiko-Bewertungsmatrix'!$B$38,-Q29,""))</f>
        <v/>
      </c>
      <c r="Q29" s="40" t="str">
        <f t="shared" si="11"/>
        <v/>
      </c>
      <c r="R29" s="40" t="str">
        <f t="shared" si="12"/>
        <v/>
      </c>
      <c r="S29" s="23"/>
      <c r="T29" s="22"/>
      <c r="U29" s="38" t="str">
        <f t="shared" si="46"/>
        <v/>
      </c>
      <c r="V29" s="45" t="str">
        <f t="shared" si="47"/>
        <v/>
      </c>
      <c r="W29" s="27"/>
      <c r="X29" s="29"/>
      <c r="Y29" s="132" t="str">
        <f>IF(AA29&lt;&gt;"",VLOOKUP(AB29,'Risiko-Bewertungsmatrix'!$C$5:$M$14,AD29+1,FALSE),"")</f>
        <v/>
      </c>
      <c r="Z29" s="102" t="str">
        <f>IF($D29='Risiko-Bewertungsmatrix'!$B$37,AA29,IF($D29='Risiko-Bewertungsmatrix'!$B$38,-AA29,""))</f>
        <v/>
      </c>
      <c r="AA29" s="40" t="str">
        <f t="shared" si="17"/>
        <v/>
      </c>
      <c r="AB29" s="40" t="str">
        <f t="shared" si="44"/>
        <v/>
      </c>
      <c r="AC29" s="23"/>
      <c r="AD29" s="22"/>
      <c r="AE29" s="38" t="str">
        <f t="shared" si="5"/>
        <v/>
      </c>
      <c r="AF29" s="45" t="str">
        <f t="shared" si="6"/>
        <v/>
      </c>
      <c r="AG29" s="27"/>
      <c r="AH29" s="29"/>
      <c r="AI29" s="24"/>
      <c r="AJ29" s="31"/>
      <c r="AK29" s="33"/>
      <c r="AL29" s="25"/>
    </row>
    <row r="30" spans="2:38" x14ac:dyDescent="0.25">
      <c r="B30" s="19">
        <v>24</v>
      </c>
      <c r="C30" s="20"/>
      <c r="D30" s="153"/>
      <c r="E30" s="21"/>
      <c r="F30" s="21"/>
      <c r="G30" s="21"/>
      <c r="H30" s="21"/>
      <c r="I30" s="147"/>
      <c r="J30" s="22"/>
      <c r="K30" s="38" t="str">
        <f t="shared" si="0"/>
        <v/>
      </c>
      <c r="L30" s="39" t="str">
        <f t="shared" si="1"/>
        <v/>
      </c>
      <c r="M30" s="38" t="str">
        <f t="shared" si="2"/>
        <v/>
      </c>
      <c r="N30" s="64" t="str">
        <f t="shared" si="3"/>
        <v/>
      </c>
      <c r="O30" s="132" t="str">
        <f>IF(Q30&lt;&gt;"",VLOOKUP(R30,'Risiko-Bewertungsmatrix'!$C$5:$M$14,T30+1,FALSE),"")</f>
        <v/>
      </c>
      <c r="P30" s="102" t="str">
        <f>IF($D30='Risiko-Bewertungsmatrix'!$B$37,Q30,IF($D30='Risiko-Bewertungsmatrix'!$B$38,-Q30,""))</f>
        <v/>
      </c>
      <c r="Q30" s="40" t="str">
        <f t="shared" si="11"/>
        <v/>
      </c>
      <c r="R30" s="40" t="str">
        <f t="shared" si="12"/>
        <v/>
      </c>
      <c r="S30" s="23"/>
      <c r="T30" s="22"/>
      <c r="U30" s="38" t="str">
        <f t="shared" si="46"/>
        <v/>
      </c>
      <c r="V30" s="45" t="str">
        <f t="shared" si="47"/>
        <v/>
      </c>
      <c r="W30" s="27"/>
      <c r="X30" s="29"/>
      <c r="Y30" s="132" t="str">
        <f>IF(AA30&lt;&gt;"",VLOOKUP(AB30,'Risiko-Bewertungsmatrix'!$C$5:$M$14,AD30+1,FALSE),"")</f>
        <v/>
      </c>
      <c r="Z30" s="102" t="str">
        <f>IF($D30='Risiko-Bewertungsmatrix'!$B$37,AA30,IF($D30='Risiko-Bewertungsmatrix'!$B$38,-AA30,""))</f>
        <v/>
      </c>
      <c r="AA30" s="40" t="str">
        <f t="shared" si="17"/>
        <v/>
      </c>
      <c r="AB30" s="40" t="str">
        <f t="shared" si="44"/>
        <v/>
      </c>
      <c r="AC30" s="23"/>
      <c r="AD30" s="22"/>
      <c r="AE30" s="38" t="str">
        <f t="shared" si="5"/>
        <v/>
      </c>
      <c r="AF30" s="45" t="str">
        <f t="shared" si="6"/>
        <v/>
      </c>
      <c r="AG30" s="27"/>
      <c r="AH30" s="29"/>
      <c r="AI30" s="24"/>
      <c r="AJ30" s="31"/>
      <c r="AK30" s="33"/>
      <c r="AL30" s="25"/>
    </row>
    <row r="31" spans="2:38" x14ac:dyDescent="0.25">
      <c r="B31" s="19">
        <v>25</v>
      </c>
      <c r="C31" s="20"/>
      <c r="D31" s="153"/>
      <c r="E31" s="21"/>
      <c r="F31" s="21"/>
      <c r="G31" s="21"/>
      <c r="H31" s="21"/>
      <c r="I31" s="147"/>
      <c r="J31" s="22"/>
      <c r="K31" s="38" t="str">
        <f t="shared" si="0"/>
        <v/>
      </c>
      <c r="L31" s="39" t="str">
        <f t="shared" si="1"/>
        <v/>
      </c>
      <c r="M31" s="38" t="str">
        <f t="shared" si="2"/>
        <v/>
      </c>
      <c r="N31" s="64" t="str">
        <f t="shared" si="3"/>
        <v/>
      </c>
      <c r="O31" s="132" t="str">
        <f>IF(Q31&lt;&gt;"",VLOOKUP(R31,'Risiko-Bewertungsmatrix'!$C$5:$M$14,T31+1,FALSE),"")</f>
        <v/>
      </c>
      <c r="P31" s="102" t="str">
        <f>IF($D31='Risiko-Bewertungsmatrix'!$B$37,Q31,IF($D31='Risiko-Bewertungsmatrix'!$B$38,-Q31,""))</f>
        <v/>
      </c>
      <c r="Q31" s="40" t="str">
        <f t="shared" si="11"/>
        <v/>
      </c>
      <c r="R31" s="40" t="str">
        <f t="shared" si="12"/>
        <v/>
      </c>
      <c r="S31" s="23"/>
      <c r="T31" s="22"/>
      <c r="U31" s="38" t="str">
        <f t="shared" si="46"/>
        <v/>
      </c>
      <c r="V31" s="45" t="str">
        <f t="shared" si="47"/>
        <v/>
      </c>
      <c r="W31" s="27"/>
      <c r="X31" s="29"/>
      <c r="Y31" s="132" t="str">
        <f>IF(AA31&lt;&gt;"",VLOOKUP(AB31,'Risiko-Bewertungsmatrix'!$C$5:$M$14,AD31+1,FALSE),"")</f>
        <v/>
      </c>
      <c r="Z31" s="102" t="str">
        <f>IF($D31='Risiko-Bewertungsmatrix'!$B$37,AA31,IF($D31='Risiko-Bewertungsmatrix'!$B$38,-AA31,""))</f>
        <v/>
      </c>
      <c r="AA31" s="40" t="str">
        <f t="shared" si="17"/>
        <v/>
      </c>
      <c r="AB31" s="40" t="str">
        <f t="shared" si="44"/>
        <v/>
      </c>
      <c r="AC31" s="23"/>
      <c r="AD31" s="22"/>
      <c r="AE31" s="38" t="str">
        <f t="shared" si="5"/>
        <v/>
      </c>
      <c r="AF31" s="45" t="str">
        <f t="shared" si="6"/>
        <v/>
      </c>
      <c r="AG31" s="27"/>
      <c r="AH31" s="29"/>
      <c r="AI31" s="24"/>
      <c r="AJ31" s="31"/>
      <c r="AK31" s="33"/>
      <c r="AL31" s="25"/>
    </row>
    <row r="32" spans="2:38" x14ac:dyDescent="0.25">
      <c r="B32" s="19">
        <v>26</v>
      </c>
      <c r="C32" s="20"/>
      <c r="D32" s="153"/>
      <c r="E32" s="21"/>
      <c r="F32" s="21"/>
      <c r="G32" s="21"/>
      <c r="H32" s="21"/>
      <c r="I32" s="147"/>
      <c r="J32" s="22"/>
      <c r="K32" s="38" t="str">
        <f t="shared" si="0"/>
        <v/>
      </c>
      <c r="L32" s="39" t="str">
        <f t="shared" si="1"/>
        <v/>
      </c>
      <c r="M32" s="38" t="str">
        <f t="shared" si="2"/>
        <v/>
      </c>
      <c r="N32" s="64" t="str">
        <f t="shared" si="3"/>
        <v/>
      </c>
      <c r="O32" s="132" t="str">
        <f>IF(Q32&lt;&gt;"",VLOOKUP(R32,'Risiko-Bewertungsmatrix'!$C$5:$M$14,T32+1,FALSE),"")</f>
        <v/>
      </c>
      <c r="P32" s="102" t="str">
        <f>IF($D32='Risiko-Bewertungsmatrix'!$B$37,Q32,IF($D32='Risiko-Bewertungsmatrix'!$B$38,-Q32,""))</f>
        <v/>
      </c>
      <c r="Q32" s="40" t="str">
        <f t="shared" si="11"/>
        <v/>
      </c>
      <c r="R32" s="40" t="str">
        <f t="shared" si="12"/>
        <v/>
      </c>
      <c r="S32" s="23"/>
      <c r="T32" s="22"/>
      <c r="U32" s="38" t="str">
        <f t="shared" si="46"/>
        <v/>
      </c>
      <c r="V32" s="45" t="str">
        <f t="shared" si="47"/>
        <v/>
      </c>
      <c r="W32" s="27"/>
      <c r="X32" s="29"/>
      <c r="Y32" s="132" t="str">
        <f>IF(AA32&lt;&gt;"",VLOOKUP(AB32,'Risiko-Bewertungsmatrix'!$C$5:$M$14,AD32+1,FALSE),"")</f>
        <v/>
      </c>
      <c r="Z32" s="102" t="str">
        <f>IF($D32='Risiko-Bewertungsmatrix'!$B$37,AA32,IF($D32='Risiko-Bewertungsmatrix'!$B$38,-AA32,""))</f>
        <v/>
      </c>
      <c r="AA32" s="40" t="str">
        <f t="shared" si="17"/>
        <v/>
      </c>
      <c r="AB32" s="40" t="str">
        <f t="shared" si="44"/>
        <v/>
      </c>
      <c r="AC32" s="23"/>
      <c r="AD32" s="22"/>
      <c r="AE32" s="38" t="str">
        <f t="shared" si="5"/>
        <v/>
      </c>
      <c r="AF32" s="45" t="str">
        <f t="shared" si="6"/>
        <v/>
      </c>
      <c r="AG32" s="27"/>
      <c r="AH32" s="29"/>
      <c r="AI32" s="24"/>
      <c r="AJ32" s="31"/>
      <c r="AK32" s="33"/>
      <c r="AL32" s="25"/>
    </row>
    <row r="33" spans="2:38" x14ac:dyDescent="0.25">
      <c r="B33" s="19">
        <v>27</v>
      </c>
      <c r="C33" s="20"/>
      <c r="D33" s="153"/>
      <c r="E33" s="21"/>
      <c r="F33" s="21"/>
      <c r="G33" s="21"/>
      <c r="H33" s="21"/>
      <c r="I33" s="147"/>
      <c r="J33" s="22"/>
      <c r="K33" s="38" t="str">
        <f t="shared" si="0"/>
        <v/>
      </c>
      <c r="L33" s="39" t="str">
        <f t="shared" si="1"/>
        <v/>
      </c>
      <c r="M33" s="38" t="str">
        <f t="shared" si="2"/>
        <v/>
      </c>
      <c r="N33" s="64" t="str">
        <f t="shared" si="3"/>
        <v/>
      </c>
      <c r="O33" s="132" t="str">
        <f>IF(Q33&lt;&gt;"",VLOOKUP(R33,'Risiko-Bewertungsmatrix'!$C$5:$M$14,T33+1,FALSE),"")</f>
        <v/>
      </c>
      <c r="P33" s="102" t="str">
        <f>IF($D33='Risiko-Bewertungsmatrix'!$B$37,Q33,IF($D33='Risiko-Bewertungsmatrix'!$B$38,-Q33,""))</f>
        <v/>
      </c>
      <c r="Q33" s="40" t="str">
        <f t="shared" si="11"/>
        <v/>
      </c>
      <c r="R33" s="40" t="str">
        <f t="shared" si="12"/>
        <v/>
      </c>
      <c r="S33" s="23"/>
      <c r="T33" s="22"/>
      <c r="U33" s="38" t="str">
        <f t="shared" si="46"/>
        <v/>
      </c>
      <c r="V33" s="45" t="str">
        <f t="shared" si="47"/>
        <v/>
      </c>
      <c r="W33" s="27"/>
      <c r="X33" s="29"/>
      <c r="Y33" s="132" t="str">
        <f>IF(AA33&lt;&gt;"",VLOOKUP(AB33,'Risiko-Bewertungsmatrix'!$C$5:$M$14,AD33+1,FALSE),"")</f>
        <v/>
      </c>
      <c r="Z33" s="102" t="str">
        <f>IF($D33='Risiko-Bewertungsmatrix'!$B$37,AA33,IF($D33='Risiko-Bewertungsmatrix'!$B$38,-AA33,""))</f>
        <v/>
      </c>
      <c r="AA33" s="40" t="str">
        <f t="shared" si="17"/>
        <v/>
      </c>
      <c r="AB33" s="40" t="str">
        <f t="shared" si="44"/>
        <v/>
      </c>
      <c r="AC33" s="23"/>
      <c r="AD33" s="22"/>
      <c r="AE33" s="38" t="str">
        <f t="shared" si="5"/>
        <v/>
      </c>
      <c r="AF33" s="45" t="str">
        <f t="shared" si="6"/>
        <v/>
      </c>
      <c r="AG33" s="27"/>
      <c r="AH33" s="29"/>
      <c r="AI33" s="24"/>
      <c r="AJ33" s="31"/>
      <c r="AK33" s="33"/>
      <c r="AL33" s="25"/>
    </row>
    <row r="34" spans="2:38" x14ac:dyDescent="0.25">
      <c r="B34" s="19">
        <v>28</v>
      </c>
      <c r="C34" s="20"/>
      <c r="D34" s="153"/>
      <c r="E34" s="21"/>
      <c r="F34" s="21"/>
      <c r="G34" s="21"/>
      <c r="H34" s="21"/>
      <c r="I34" s="147"/>
      <c r="J34" s="22"/>
      <c r="K34" s="38" t="str">
        <f t="shared" si="0"/>
        <v/>
      </c>
      <c r="L34" s="39" t="str">
        <f t="shared" si="1"/>
        <v/>
      </c>
      <c r="M34" s="38" t="str">
        <f t="shared" si="2"/>
        <v/>
      </c>
      <c r="N34" s="64" t="str">
        <f t="shared" si="3"/>
        <v/>
      </c>
      <c r="O34" s="132" t="str">
        <f>IF(Q34&lt;&gt;"",VLOOKUP(R34,'Risiko-Bewertungsmatrix'!$C$5:$M$14,T34+1,FALSE),"")</f>
        <v/>
      </c>
      <c r="P34" s="102" t="str">
        <f>IF($D34='Risiko-Bewertungsmatrix'!$B$37,Q34,IF($D34='Risiko-Bewertungsmatrix'!$B$38,-Q34,""))</f>
        <v/>
      </c>
      <c r="Q34" s="40" t="str">
        <f t="shared" si="11"/>
        <v/>
      </c>
      <c r="R34" s="40" t="str">
        <f t="shared" si="12"/>
        <v/>
      </c>
      <c r="S34" s="23"/>
      <c r="T34" s="22"/>
      <c r="U34" s="38" t="str">
        <f t="shared" si="46"/>
        <v/>
      </c>
      <c r="V34" s="45" t="str">
        <f t="shared" si="47"/>
        <v/>
      </c>
      <c r="W34" s="27"/>
      <c r="X34" s="29"/>
      <c r="Y34" s="132" t="str">
        <f>IF(AA34&lt;&gt;"",VLOOKUP(AB34,'Risiko-Bewertungsmatrix'!$C$5:$M$14,AD34+1,FALSE),"")</f>
        <v/>
      </c>
      <c r="Z34" s="102" t="str">
        <f>IF($D34='Risiko-Bewertungsmatrix'!$B$37,AA34,IF($D34='Risiko-Bewertungsmatrix'!$B$38,-AA34,""))</f>
        <v/>
      </c>
      <c r="AA34" s="40" t="str">
        <f t="shared" si="17"/>
        <v/>
      </c>
      <c r="AB34" s="40" t="str">
        <f t="shared" si="44"/>
        <v/>
      </c>
      <c r="AC34" s="23"/>
      <c r="AD34" s="22"/>
      <c r="AE34" s="38" t="str">
        <f t="shared" si="5"/>
        <v/>
      </c>
      <c r="AF34" s="45" t="str">
        <f t="shared" si="6"/>
        <v/>
      </c>
      <c r="AG34" s="27"/>
      <c r="AH34" s="29"/>
      <c r="AI34" s="24"/>
      <c r="AJ34" s="31"/>
      <c r="AK34" s="33"/>
      <c r="AL34" s="25"/>
    </row>
    <row r="35" spans="2:38" x14ac:dyDescent="0.25">
      <c r="B35" s="19">
        <v>29</v>
      </c>
      <c r="C35" s="20"/>
      <c r="D35" s="153"/>
      <c r="E35" s="21"/>
      <c r="F35" s="21"/>
      <c r="G35" s="21"/>
      <c r="H35" s="21"/>
      <c r="I35" s="147"/>
      <c r="J35" s="22"/>
      <c r="K35" s="38" t="str">
        <f t="shared" si="0"/>
        <v/>
      </c>
      <c r="L35" s="39" t="str">
        <f t="shared" si="1"/>
        <v/>
      </c>
      <c r="M35" s="38" t="str">
        <f t="shared" si="2"/>
        <v/>
      </c>
      <c r="N35" s="64" t="str">
        <f t="shared" si="3"/>
        <v/>
      </c>
      <c r="O35" s="132" t="str">
        <f>IF(Q35&lt;&gt;"",VLOOKUP(R35,'Risiko-Bewertungsmatrix'!$C$5:$M$14,T35+1,FALSE),"")</f>
        <v/>
      </c>
      <c r="P35" s="102" t="str">
        <f>IF($D35='Risiko-Bewertungsmatrix'!$B$37,Q35,IF($D35='Risiko-Bewertungsmatrix'!$B$38,-Q35,""))</f>
        <v/>
      </c>
      <c r="Q35" s="40" t="str">
        <f t="shared" si="11"/>
        <v/>
      </c>
      <c r="R35" s="40" t="str">
        <f t="shared" si="12"/>
        <v/>
      </c>
      <c r="S35" s="23"/>
      <c r="T35" s="22"/>
      <c r="U35" s="38" t="str">
        <f t="shared" si="46"/>
        <v/>
      </c>
      <c r="V35" s="45" t="str">
        <f t="shared" si="47"/>
        <v/>
      </c>
      <c r="W35" s="27"/>
      <c r="X35" s="29"/>
      <c r="Y35" s="132" t="str">
        <f>IF(AA35&lt;&gt;"",VLOOKUP(AB35,'Risiko-Bewertungsmatrix'!$C$5:$M$14,AD35+1,FALSE),"")</f>
        <v/>
      </c>
      <c r="Z35" s="102" t="str">
        <f>IF($D35='Risiko-Bewertungsmatrix'!$B$37,AA35,IF($D35='Risiko-Bewertungsmatrix'!$B$38,-AA35,""))</f>
        <v/>
      </c>
      <c r="AA35" s="40" t="str">
        <f t="shared" si="17"/>
        <v/>
      </c>
      <c r="AB35" s="40" t="str">
        <f t="shared" si="44"/>
        <v/>
      </c>
      <c r="AC35" s="23"/>
      <c r="AD35" s="22"/>
      <c r="AE35" s="38" t="str">
        <f t="shared" si="5"/>
        <v/>
      </c>
      <c r="AF35" s="45" t="str">
        <f t="shared" si="6"/>
        <v/>
      </c>
      <c r="AG35" s="27"/>
      <c r="AH35" s="29"/>
      <c r="AI35" s="24"/>
      <c r="AJ35" s="31"/>
      <c r="AK35" s="33"/>
      <c r="AL35" s="25"/>
    </row>
    <row r="36" spans="2:38" x14ac:dyDescent="0.25">
      <c r="B36" s="19">
        <v>30</v>
      </c>
      <c r="C36" s="20"/>
      <c r="D36" s="153"/>
      <c r="E36" s="21"/>
      <c r="F36" s="21"/>
      <c r="G36" s="21"/>
      <c r="H36" s="21"/>
      <c r="I36" s="147"/>
      <c r="J36" s="22"/>
      <c r="K36" s="38" t="str">
        <f t="shared" si="0"/>
        <v/>
      </c>
      <c r="L36" s="39" t="str">
        <f t="shared" si="1"/>
        <v/>
      </c>
      <c r="M36" s="38" t="str">
        <f t="shared" si="2"/>
        <v/>
      </c>
      <c r="N36" s="64" t="str">
        <f t="shared" si="3"/>
        <v/>
      </c>
      <c r="O36" s="132" t="str">
        <f>IF(Q36&lt;&gt;"",VLOOKUP(R36,'Risiko-Bewertungsmatrix'!$C$5:$M$14,T36+1,FALSE),"")</f>
        <v/>
      </c>
      <c r="P36" s="102" t="str">
        <f>IF($D36='Risiko-Bewertungsmatrix'!$B$37,Q36,IF($D36='Risiko-Bewertungsmatrix'!$B$38,-Q36,""))</f>
        <v/>
      </c>
      <c r="Q36" s="40" t="str">
        <f t="shared" si="11"/>
        <v/>
      </c>
      <c r="R36" s="40" t="str">
        <f t="shared" si="12"/>
        <v/>
      </c>
      <c r="S36" s="23"/>
      <c r="T36" s="22"/>
      <c r="U36" s="38" t="str">
        <f t="shared" si="46"/>
        <v/>
      </c>
      <c r="V36" s="45" t="str">
        <f t="shared" si="47"/>
        <v/>
      </c>
      <c r="W36" s="27"/>
      <c r="X36" s="29"/>
      <c r="Y36" s="132" t="str">
        <f>IF(AA36&lt;&gt;"",VLOOKUP(AB36,'Risiko-Bewertungsmatrix'!$C$5:$M$14,AD36+1,FALSE),"")</f>
        <v/>
      </c>
      <c r="Z36" s="102" t="str">
        <f>IF($D36='Risiko-Bewertungsmatrix'!$B$37,AA36,IF($D36='Risiko-Bewertungsmatrix'!$B$38,-AA36,""))</f>
        <v/>
      </c>
      <c r="AA36" s="40" t="str">
        <f t="shared" si="17"/>
        <v/>
      </c>
      <c r="AB36" s="40" t="str">
        <f t="shared" si="44"/>
        <v/>
      </c>
      <c r="AC36" s="23"/>
      <c r="AD36" s="22"/>
      <c r="AE36" s="38" t="str">
        <f t="shared" si="5"/>
        <v/>
      </c>
      <c r="AF36" s="45" t="str">
        <f t="shared" si="6"/>
        <v/>
      </c>
      <c r="AG36" s="27"/>
      <c r="AH36" s="29"/>
      <c r="AI36" s="24"/>
      <c r="AJ36" s="31"/>
      <c r="AK36" s="33"/>
      <c r="AL36" s="25"/>
    </row>
    <row r="37" spans="2:38" x14ac:dyDescent="0.25">
      <c r="B37" s="19">
        <v>31</v>
      </c>
      <c r="C37" s="20"/>
      <c r="D37" s="153"/>
      <c r="E37" s="21"/>
      <c r="F37" s="21"/>
      <c r="G37" s="21"/>
      <c r="H37" s="21"/>
      <c r="I37" s="147"/>
      <c r="J37" s="22"/>
      <c r="K37" s="38" t="str">
        <f t="shared" si="0"/>
        <v/>
      </c>
      <c r="L37" s="39" t="str">
        <f t="shared" si="1"/>
        <v/>
      </c>
      <c r="M37" s="38" t="str">
        <f t="shared" si="2"/>
        <v/>
      </c>
      <c r="N37" s="64" t="str">
        <f t="shared" si="3"/>
        <v/>
      </c>
      <c r="O37" s="132" t="str">
        <f>IF(Q37&lt;&gt;"",VLOOKUP(R37,'Risiko-Bewertungsmatrix'!$C$5:$M$14,T37+1,FALSE),"")</f>
        <v/>
      </c>
      <c r="P37" s="102" t="str">
        <f>IF($D37='Risiko-Bewertungsmatrix'!$B$37,Q37,IF($D37='Risiko-Bewertungsmatrix'!$B$38,-Q37,""))</f>
        <v/>
      </c>
      <c r="Q37" s="40" t="str">
        <f t="shared" si="11"/>
        <v/>
      </c>
      <c r="R37" s="40" t="str">
        <f t="shared" si="12"/>
        <v/>
      </c>
      <c r="S37" s="23"/>
      <c r="T37" s="22"/>
      <c r="U37" s="38" t="str">
        <f t="shared" si="46"/>
        <v/>
      </c>
      <c r="V37" s="45" t="str">
        <f t="shared" si="47"/>
        <v/>
      </c>
      <c r="W37" s="27"/>
      <c r="X37" s="29"/>
      <c r="Y37" s="132" t="str">
        <f>IF(AA37&lt;&gt;"",VLOOKUP(AB37,'Risiko-Bewertungsmatrix'!$C$5:$M$14,AD37+1,FALSE),"")</f>
        <v/>
      </c>
      <c r="Z37" s="102" t="str">
        <f>IF($D37='Risiko-Bewertungsmatrix'!$B$37,AA37,IF($D37='Risiko-Bewertungsmatrix'!$B$38,-AA37,""))</f>
        <v/>
      </c>
      <c r="AA37" s="40" t="str">
        <f t="shared" si="17"/>
        <v/>
      </c>
      <c r="AB37" s="40" t="str">
        <f t="shared" si="44"/>
        <v/>
      </c>
      <c r="AC37" s="23"/>
      <c r="AD37" s="22"/>
      <c r="AE37" s="38" t="str">
        <f t="shared" si="5"/>
        <v/>
      </c>
      <c r="AF37" s="45" t="str">
        <f t="shared" si="6"/>
        <v/>
      </c>
      <c r="AG37" s="27"/>
      <c r="AH37" s="29"/>
      <c r="AI37" s="24"/>
      <c r="AJ37" s="31"/>
      <c r="AK37" s="33"/>
      <c r="AL37" s="25"/>
    </row>
    <row r="38" spans="2:38" x14ac:dyDescent="0.25">
      <c r="B38" s="19">
        <v>32</v>
      </c>
      <c r="C38" s="20"/>
      <c r="D38" s="153"/>
      <c r="E38" s="21"/>
      <c r="F38" s="21"/>
      <c r="G38" s="21"/>
      <c r="H38" s="21"/>
      <c r="I38" s="147"/>
      <c r="J38" s="22"/>
      <c r="K38" s="38" t="str">
        <f t="shared" si="0"/>
        <v/>
      </c>
      <c r="L38" s="39" t="str">
        <f t="shared" si="1"/>
        <v/>
      </c>
      <c r="M38" s="38" t="str">
        <f t="shared" si="2"/>
        <v/>
      </c>
      <c r="N38" s="64" t="str">
        <f t="shared" si="3"/>
        <v/>
      </c>
      <c r="O38" s="132" t="str">
        <f>IF(Q38&lt;&gt;"",VLOOKUP(R38,'Risiko-Bewertungsmatrix'!$C$5:$M$14,T38+1,FALSE),"")</f>
        <v/>
      </c>
      <c r="P38" s="102" t="str">
        <f>IF($D38='Risiko-Bewertungsmatrix'!$B$37,Q38,IF($D38='Risiko-Bewertungsmatrix'!$B$38,-Q38,""))</f>
        <v/>
      </c>
      <c r="Q38" s="40" t="str">
        <f t="shared" si="11"/>
        <v/>
      </c>
      <c r="R38" s="40" t="str">
        <f t="shared" si="12"/>
        <v/>
      </c>
      <c r="S38" s="23"/>
      <c r="T38" s="22"/>
      <c r="U38" s="38" t="str">
        <f t="shared" si="46"/>
        <v/>
      </c>
      <c r="V38" s="45" t="str">
        <f t="shared" si="47"/>
        <v/>
      </c>
      <c r="W38" s="27"/>
      <c r="X38" s="29"/>
      <c r="Y38" s="132" t="str">
        <f>IF(AA38&lt;&gt;"",VLOOKUP(AB38,'Risiko-Bewertungsmatrix'!$C$5:$M$14,AD38+1,FALSE),"")</f>
        <v/>
      </c>
      <c r="Z38" s="102" t="str">
        <f>IF($D38='Risiko-Bewertungsmatrix'!$B$37,AA38,IF($D38='Risiko-Bewertungsmatrix'!$B$38,-AA38,""))</f>
        <v/>
      </c>
      <c r="AA38" s="40" t="str">
        <f t="shared" si="17"/>
        <v/>
      </c>
      <c r="AB38" s="40" t="str">
        <f t="shared" si="44"/>
        <v/>
      </c>
      <c r="AC38" s="23"/>
      <c r="AD38" s="22"/>
      <c r="AE38" s="38" t="str">
        <f t="shared" si="5"/>
        <v/>
      </c>
      <c r="AF38" s="45" t="str">
        <f t="shared" si="6"/>
        <v/>
      </c>
      <c r="AG38" s="27"/>
      <c r="AH38" s="29"/>
      <c r="AI38" s="24"/>
      <c r="AJ38" s="31"/>
      <c r="AK38" s="33"/>
      <c r="AL38" s="25"/>
    </row>
    <row r="39" spans="2:38" x14ac:dyDescent="0.25">
      <c r="B39" s="19">
        <v>33</v>
      </c>
      <c r="C39" s="20"/>
      <c r="D39" s="153"/>
      <c r="E39" s="21"/>
      <c r="F39" s="21"/>
      <c r="G39" s="21"/>
      <c r="H39" s="21"/>
      <c r="I39" s="147"/>
      <c r="J39" s="22"/>
      <c r="K39" s="38" t="str">
        <f t="shared" si="0"/>
        <v/>
      </c>
      <c r="L39" s="39" t="str">
        <f t="shared" si="1"/>
        <v/>
      </c>
      <c r="M39" s="38" t="str">
        <f t="shared" si="2"/>
        <v/>
      </c>
      <c r="N39" s="64" t="str">
        <f t="shared" si="3"/>
        <v/>
      </c>
      <c r="O39" s="132" t="str">
        <f>IF(Q39&lt;&gt;"",VLOOKUP(R39,'Risiko-Bewertungsmatrix'!$C$5:$M$14,T39+1,FALSE),"")</f>
        <v/>
      </c>
      <c r="P39" s="102" t="str">
        <f>IF($D39='Risiko-Bewertungsmatrix'!$B$37,Q39,IF($D39='Risiko-Bewertungsmatrix'!$B$38,-Q39,""))</f>
        <v/>
      </c>
      <c r="Q39" s="40" t="str">
        <f t="shared" si="11"/>
        <v/>
      </c>
      <c r="R39" s="40" t="str">
        <f t="shared" si="12"/>
        <v/>
      </c>
      <c r="S39" s="23"/>
      <c r="T39" s="22"/>
      <c r="U39" s="38" t="str">
        <f t="shared" si="46"/>
        <v/>
      </c>
      <c r="V39" s="45" t="str">
        <f t="shared" si="47"/>
        <v/>
      </c>
      <c r="W39" s="27"/>
      <c r="X39" s="29"/>
      <c r="Y39" s="132" t="str">
        <f>IF(AA39&lt;&gt;"",VLOOKUP(AB39,'Risiko-Bewertungsmatrix'!$C$5:$M$14,AD39+1,FALSE),"")</f>
        <v/>
      </c>
      <c r="Z39" s="102" t="str">
        <f>IF($D39='Risiko-Bewertungsmatrix'!$B$37,AA39,IF($D39='Risiko-Bewertungsmatrix'!$B$38,-AA39,""))</f>
        <v/>
      </c>
      <c r="AA39" s="40" t="str">
        <f t="shared" si="17"/>
        <v/>
      </c>
      <c r="AB39" s="40" t="str">
        <f t="shared" si="44"/>
        <v/>
      </c>
      <c r="AC39" s="23"/>
      <c r="AD39" s="22"/>
      <c r="AE39" s="38" t="str">
        <f t="shared" si="5"/>
        <v/>
      </c>
      <c r="AF39" s="45" t="str">
        <f t="shared" si="6"/>
        <v/>
      </c>
      <c r="AG39" s="27"/>
      <c r="AH39" s="29"/>
      <c r="AI39" s="24"/>
      <c r="AJ39" s="31"/>
      <c r="AK39" s="33"/>
      <c r="AL39" s="25"/>
    </row>
    <row r="40" spans="2:38" x14ac:dyDescent="0.25">
      <c r="B40" s="19">
        <v>34</v>
      </c>
      <c r="C40" s="20"/>
      <c r="D40" s="153"/>
      <c r="E40" s="21"/>
      <c r="F40" s="21"/>
      <c r="G40" s="21"/>
      <c r="H40" s="21"/>
      <c r="I40" s="147"/>
      <c r="J40" s="22"/>
      <c r="K40" s="38" t="str">
        <f t="shared" si="0"/>
        <v/>
      </c>
      <c r="L40" s="39" t="str">
        <f t="shared" si="1"/>
        <v/>
      </c>
      <c r="M40" s="38" t="str">
        <f t="shared" si="2"/>
        <v/>
      </c>
      <c r="N40" s="64" t="str">
        <f t="shared" si="3"/>
        <v/>
      </c>
      <c r="O40" s="132" t="str">
        <f>IF(Q40&lt;&gt;"",VLOOKUP(R40,'Risiko-Bewertungsmatrix'!$C$5:$M$14,T40+1,FALSE),"")</f>
        <v/>
      </c>
      <c r="P40" s="102" t="str">
        <f>IF($D40='Risiko-Bewertungsmatrix'!$B$37,Q40,IF($D40='Risiko-Bewertungsmatrix'!$B$38,-Q40,""))</f>
        <v/>
      </c>
      <c r="Q40" s="40" t="str">
        <f t="shared" si="11"/>
        <v/>
      </c>
      <c r="R40" s="40" t="str">
        <f t="shared" si="12"/>
        <v/>
      </c>
      <c r="S40" s="23"/>
      <c r="T40" s="22"/>
      <c r="U40" s="38" t="str">
        <f t="shared" si="46"/>
        <v/>
      </c>
      <c r="V40" s="45" t="str">
        <f t="shared" si="47"/>
        <v/>
      </c>
      <c r="W40" s="27"/>
      <c r="X40" s="29"/>
      <c r="Y40" s="132" t="str">
        <f>IF(AA40&lt;&gt;"",VLOOKUP(AB40,'Risiko-Bewertungsmatrix'!$C$5:$M$14,AD40+1,FALSE),"")</f>
        <v/>
      </c>
      <c r="Z40" s="102" t="str">
        <f>IF($D40='Risiko-Bewertungsmatrix'!$B$37,AA40,IF($D40='Risiko-Bewertungsmatrix'!$B$38,-AA40,""))</f>
        <v/>
      </c>
      <c r="AA40" s="40" t="str">
        <f t="shared" si="17"/>
        <v/>
      </c>
      <c r="AB40" s="40" t="str">
        <f t="shared" si="44"/>
        <v/>
      </c>
      <c r="AC40" s="23"/>
      <c r="AD40" s="22"/>
      <c r="AE40" s="38" t="str">
        <f t="shared" si="5"/>
        <v/>
      </c>
      <c r="AF40" s="45" t="str">
        <f t="shared" si="6"/>
        <v/>
      </c>
      <c r="AG40" s="27"/>
      <c r="AH40" s="29"/>
      <c r="AI40" s="24"/>
      <c r="AJ40" s="31"/>
      <c r="AK40" s="33"/>
      <c r="AL40" s="25"/>
    </row>
    <row r="41" spans="2:38" x14ac:dyDescent="0.25">
      <c r="B41" s="19">
        <v>35</v>
      </c>
      <c r="C41" s="20"/>
      <c r="D41" s="153"/>
      <c r="E41" s="21"/>
      <c r="F41" s="21"/>
      <c r="G41" s="21"/>
      <c r="H41" s="21"/>
      <c r="I41" s="147"/>
      <c r="J41" s="22"/>
      <c r="K41" s="38" t="str">
        <f t="shared" si="0"/>
        <v/>
      </c>
      <c r="L41" s="39" t="str">
        <f t="shared" si="1"/>
        <v/>
      </c>
      <c r="M41" s="38" t="str">
        <f t="shared" si="2"/>
        <v/>
      </c>
      <c r="N41" s="64" t="str">
        <f t="shared" si="3"/>
        <v/>
      </c>
      <c r="O41" s="132" t="str">
        <f>IF(Q41&lt;&gt;"",VLOOKUP(R41,'Risiko-Bewertungsmatrix'!$C$5:$M$14,T41+1,FALSE),"")</f>
        <v/>
      </c>
      <c r="P41" s="102" t="str">
        <f>IF($D41='Risiko-Bewertungsmatrix'!$B$37,Q41,IF($D41='Risiko-Bewertungsmatrix'!$B$38,-Q41,""))</f>
        <v/>
      </c>
      <c r="Q41" s="40" t="str">
        <f t="shared" si="11"/>
        <v/>
      </c>
      <c r="R41" s="40" t="str">
        <f t="shared" si="12"/>
        <v/>
      </c>
      <c r="S41" s="23"/>
      <c r="T41" s="22"/>
      <c r="U41" s="38" t="str">
        <f t="shared" si="46"/>
        <v/>
      </c>
      <c r="V41" s="45" t="str">
        <f t="shared" si="47"/>
        <v/>
      </c>
      <c r="W41" s="27"/>
      <c r="X41" s="29"/>
      <c r="Y41" s="132" t="str">
        <f>IF(AA41&lt;&gt;"",VLOOKUP(AB41,'Risiko-Bewertungsmatrix'!$C$5:$M$14,AD41+1,FALSE),"")</f>
        <v/>
      </c>
      <c r="Z41" s="102" t="str">
        <f>IF($D41='Risiko-Bewertungsmatrix'!$B$37,AA41,IF($D41='Risiko-Bewertungsmatrix'!$B$38,-AA41,""))</f>
        <v/>
      </c>
      <c r="AA41" s="40" t="str">
        <f t="shared" si="17"/>
        <v/>
      </c>
      <c r="AB41" s="40" t="str">
        <f t="shared" si="44"/>
        <v/>
      </c>
      <c r="AC41" s="23"/>
      <c r="AD41" s="22"/>
      <c r="AE41" s="38" t="str">
        <f t="shared" si="5"/>
        <v/>
      </c>
      <c r="AF41" s="45" t="str">
        <f t="shared" si="6"/>
        <v/>
      </c>
      <c r="AG41" s="27"/>
      <c r="AH41" s="29"/>
      <c r="AI41" s="24"/>
      <c r="AJ41" s="31"/>
      <c r="AK41" s="33"/>
      <c r="AL41" s="25"/>
    </row>
    <row r="42" spans="2:38" x14ac:dyDescent="0.25">
      <c r="B42" s="19">
        <v>36</v>
      </c>
      <c r="C42" s="20"/>
      <c r="D42" s="153"/>
      <c r="E42" s="21"/>
      <c r="F42" s="21"/>
      <c r="G42" s="21"/>
      <c r="H42" s="21"/>
      <c r="I42" s="147"/>
      <c r="J42" s="22"/>
      <c r="K42" s="38" t="str">
        <f t="shared" si="0"/>
        <v/>
      </c>
      <c r="L42" s="39" t="str">
        <f t="shared" si="1"/>
        <v/>
      </c>
      <c r="M42" s="38" t="str">
        <f t="shared" si="2"/>
        <v/>
      </c>
      <c r="N42" s="64" t="str">
        <f t="shared" si="3"/>
        <v/>
      </c>
      <c r="O42" s="132" t="str">
        <f>IF(Q42&lt;&gt;"",VLOOKUP(R42,'Risiko-Bewertungsmatrix'!$C$5:$M$14,T42+1,FALSE),"")</f>
        <v/>
      </c>
      <c r="P42" s="102" t="str">
        <f>IF($D42='Risiko-Bewertungsmatrix'!$B$37,Q42,IF($D42='Risiko-Bewertungsmatrix'!$B$38,-Q42,""))</f>
        <v/>
      </c>
      <c r="Q42" s="40" t="str">
        <f t="shared" si="11"/>
        <v/>
      </c>
      <c r="R42" s="40" t="str">
        <f t="shared" si="12"/>
        <v/>
      </c>
      <c r="S42" s="23"/>
      <c r="T42" s="22"/>
      <c r="U42" s="38" t="str">
        <f t="shared" si="46"/>
        <v/>
      </c>
      <c r="V42" s="45" t="str">
        <f t="shared" si="47"/>
        <v/>
      </c>
      <c r="W42" s="27"/>
      <c r="X42" s="29"/>
      <c r="Y42" s="132" t="str">
        <f>IF(AA42&lt;&gt;"",VLOOKUP(AB42,'Risiko-Bewertungsmatrix'!$C$5:$M$14,AD42+1,FALSE),"")</f>
        <v/>
      </c>
      <c r="Z42" s="102" t="str">
        <f>IF($D42='Risiko-Bewertungsmatrix'!$B$37,AA42,IF($D42='Risiko-Bewertungsmatrix'!$B$38,-AA42,""))</f>
        <v/>
      </c>
      <c r="AA42" s="40" t="str">
        <f t="shared" si="17"/>
        <v/>
      </c>
      <c r="AB42" s="40" t="str">
        <f t="shared" si="44"/>
        <v/>
      </c>
      <c r="AC42" s="23"/>
      <c r="AD42" s="22"/>
      <c r="AE42" s="38" t="str">
        <f t="shared" si="5"/>
        <v/>
      </c>
      <c r="AF42" s="45" t="str">
        <f t="shared" si="6"/>
        <v/>
      </c>
      <c r="AG42" s="27"/>
      <c r="AH42" s="29"/>
      <c r="AI42" s="24"/>
      <c r="AJ42" s="31"/>
      <c r="AK42" s="33"/>
      <c r="AL42" s="25"/>
    </row>
    <row r="43" spans="2:38" x14ac:dyDescent="0.25">
      <c r="B43" s="19">
        <v>37</v>
      </c>
      <c r="C43" s="20"/>
      <c r="D43" s="153"/>
      <c r="E43" s="21"/>
      <c r="F43" s="21"/>
      <c r="G43" s="21"/>
      <c r="H43" s="21"/>
      <c r="I43" s="147"/>
      <c r="J43" s="22"/>
      <c r="K43" s="38" t="str">
        <f t="shared" si="0"/>
        <v/>
      </c>
      <c r="L43" s="39" t="str">
        <f t="shared" si="1"/>
        <v/>
      </c>
      <c r="M43" s="38" t="str">
        <f t="shared" si="2"/>
        <v/>
      </c>
      <c r="N43" s="64" t="str">
        <f t="shared" si="3"/>
        <v/>
      </c>
      <c r="O43" s="132" t="str">
        <f>IF(Q43&lt;&gt;"",VLOOKUP(R43,'Risiko-Bewertungsmatrix'!$C$5:$M$14,T43+1,FALSE),"")</f>
        <v/>
      </c>
      <c r="P43" s="102" t="str">
        <f>IF($D43='Risiko-Bewertungsmatrix'!$B$37,Q43,IF($D43='Risiko-Bewertungsmatrix'!$B$38,-Q43,""))</f>
        <v/>
      </c>
      <c r="Q43" s="40" t="str">
        <f t="shared" si="11"/>
        <v/>
      </c>
      <c r="R43" s="40" t="str">
        <f t="shared" si="12"/>
        <v/>
      </c>
      <c r="S43" s="23"/>
      <c r="T43" s="22"/>
      <c r="U43" s="38" t="str">
        <f t="shared" si="46"/>
        <v/>
      </c>
      <c r="V43" s="45" t="str">
        <f t="shared" si="47"/>
        <v/>
      </c>
      <c r="W43" s="27"/>
      <c r="X43" s="29"/>
      <c r="Y43" s="132" t="str">
        <f>IF(AA43&lt;&gt;"",VLOOKUP(AB43,'Risiko-Bewertungsmatrix'!$C$5:$M$14,AD43+1,FALSE),"")</f>
        <v/>
      </c>
      <c r="Z43" s="102" t="str">
        <f>IF($D43='Risiko-Bewertungsmatrix'!$B$37,AA43,IF($D43='Risiko-Bewertungsmatrix'!$B$38,-AA43,""))</f>
        <v/>
      </c>
      <c r="AA43" s="40" t="str">
        <f t="shared" si="17"/>
        <v/>
      </c>
      <c r="AB43" s="40" t="str">
        <f t="shared" si="44"/>
        <v/>
      </c>
      <c r="AC43" s="23"/>
      <c r="AD43" s="22"/>
      <c r="AE43" s="38" t="str">
        <f t="shared" si="5"/>
        <v/>
      </c>
      <c r="AF43" s="45" t="str">
        <f t="shared" si="6"/>
        <v/>
      </c>
      <c r="AG43" s="27"/>
      <c r="AH43" s="29"/>
      <c r="AI43" s="24"/>
      <c r="AJ43" s="31"/>
      <c r="AK43" s="33"/>
      <c r="AL43" s="25"/>
    </row>
    <row r="44" spans="2:38" x14ac:dyDescent="0.25">
      <c r="B44" s="19">
        <v>38</v>
      </c>
      <c r="C44" s="20"/>
      <c r="D44" s="153"/>
      <c r="E44" s="21"/>
      <c r="F44" s="21"/>
      <c r="G44" s="21"/>
      <c r="H44" s="21"/>
      <c r="I44" s="147"/>
      <c r="J44" s="22"/>
      <c r="K44" s="38" t="str">
        <f t="shared" ref="K44:K75" si="48">IF(AE44&lt;&gt;"",AE44-U44,"")</f>
        <v/>
      </c>
      <c r="L44" s="39" t="str">
        <f t="shared" ref="L44:L75" si="49">IF(AF44&lt;&gt;"",AF44-V44,"")</f>
        <v/>
      </c>
      <c r="M44" s="38" t="str">
        <f t="shared" ref="M44:M75" si="50">IF(AE44&lt;&gt;"",AE44,U44)</f>
        <v/>
      </c>
      <c r="N44" s="64" t="str">
        <f t="shared" ref="N44:N75" si="51">IF(AF44&lt;&gt;"",AF44,V44)</f>
        <v/>
      </c>
      <c r="O44" s="132" t="str">
        <f>IF(Q44&lt;&gt;"",VLOOKUP(R44,'Risiko-Bewertungsmatrix'!$C$5:$M$14,T44+1,FALSE),"")</f>
        <v/>
      </c>
      <c r="P44" s="102" t="str">
        <f>IF($D44='Risiko-Bewertungsmatrix'!$B$37,Q44,IF($D44='Risiko-Bewertungsmatrix'!$B$38,-Q44,""))</f>
        <v/>
      </c>
      <c r="Q44" s="40" t="str">
        <f t="shared" si="11"/>
        <v/>
      </c>
      <c r="R44" s="40" t="str">
        <f t="shared" si="12"/>
        <v/>
      </c>
      <c r="S44" s="23"/>
      <c r="T44" s="22"/>
      <c r="U44" s="38" t="str">
        <f t="shared" ref="U44:U75" si="52">IF(W44&lt;&gt;"",$S44*W44,"")</f>
        <v/>
      </c>
      <c r="V44" s="45" t="str">
        <f t="shared" ref="V44:V75" si="53">IF(X44&lt;&gt;"",$S44*X44,"")</f>
        <v/>
      </c>
      <c r="W44" s="27"/>
      <c r="X44" s="29"/>
      <c r="Y44" s="132" t="str">
        <f>IF(AA44&lt;&gt;"",VLOOKUP(AB44,'Risiko-Bewertungsmatrix'!$C$5:$M$14,AD44+1,FALSE),"")</f>
        <v/>
      </c>
      <c r="Z44" s="102" t="str">
        <f>IF($D44='Risiko-Bewertungsmatrix'!$B$37,AA44,IF($D44='Risiko-Bewertungsmatrix'!$B$38,-AA44,""))</f>
        <v/>
      </c>
      <c r="AA44" s="40" t="str">
        <f t="shared" si="17"/>
        <v/>
      </c>
      <c r="AB44" s="40" t="str">
        <f t="shared" si="44"/>
        <v/>
      </c>
      <c r="AC44" s="23"/>
      <c r="AD44" s="22"/>
      <c r="AE44" s="38" t="str">
        <f t="shared" ref="AE44:AE75" si="54">IF(AG44&lt;&gt;"",$AC44*AG44+AJ44,"")</f>
        <v/>
      </c>
      <c r="AF44" s="45" t="str">
        <f t="shared" ref="AF44:AF75" si="55">IF(AH44&lt;&gt;"",$AC44*AH44+AK44,"")</f>
        <v/>
      </c>
      <c r="AG44" s="27"/>
      <c r="AH44" s="29"/>
      <c r="AI44" s="24"/>
      <c r="AJ44" s="31"/>
      <c r="AK44" s="33"/>
      <c r="AL44" s="25"/>
    </row>
    <row r="45" spans="2:38" x14ac:dyDescent="0.25">
      <c r="B45" s="19">
        <v>39</v>
      </c>
      <c r="C45" s="20"/>
      <c r="D45" s="153"/>
      <c r="E45" s="21"/>
      <c r="F45" s="21"/>
      <c r="G45" s="21"/>
      <c r="H45" s="21"/>
      <c r="I45" s="147"/>
      <c r="J45" s="22"/>
      <c r="K45" s="38" t="str">
        <f t="shared" si="48"/>
        <v/>
      </c>
      <c r="L45" s="39" t="str">
        <f t="shared" si="49"/>
        <v/>
      </c>
      <c r="M45" s="38" t="str">
        <f t="shared" si="50"/>
        <v/>
      </c>
      <c r="N45" s="64" t="str">
        <f t="shared" si="51"/>
        <v/>
      </c>
      <c r="O45" s="132" t="str">
        <f>IF(Q45&lt;&gt;"",VLOOKUP(R45,'Risiko-Bewertungsmatrix'!$C$5:$M$14,T45+1,FALSE),"")</f>
        <v/>
      </c>
      <c r="P45" s="102" t="str">
        <f>IF($D45='Risiko-Bewertungsmatrix'!$B$37,Q45,IF($D45='Risiko-Bewertungsmatrix'!$B$38,-Q45,""))</f>
        <v/>
      </c>
      <c r="Q45" s="40" t="str">
        <f t="shared" si="11"/>
        <v/>
      </c>
      <c r="R45" s="40" t="str">
        <f t="shared" si="12"/>
        <v/>
      </c>
      <c r="S45" s="23"/>
      <c r="T45" s="22"/>
      <c r="U45" s="38" t="str">
        <f t="shared" si="52"/>
        <v/>
      </c>
      <c r="V45" s="45" t="str">
        <f t="shared" si="53"/>
        <v/>
      </c>
      <c r="W45" s="27"/>
      <c r="X45" s="29"/>
      <c r="Y45" s="132" t="str">
        <f>IF(AA45&lt;&gt;"",VLOOKUP(AB45,'Risiko-Bewertungsmatrix'!$C$5:$M$14,AD45+1,FALSE),"")</f>
        <v/>
      </c>
      <c r="Z45" s="102" t="str">
        <f>IF($D45='Risiko-Bewertungsmatrix'!$B$37,AA45,IF($D45='Risiko-Bewertungsmatrix'!$B$38,-AA45,""))</f>
        <v/>
      </c>
      <c r="AA45" s="40" t="str">
        <f t="shared" si="17"/>
        <v/>
      </c>
      <c r="AB45" s="40" t="str">
        <f t="shared" si="44"/>
        <v/>
      </c>
      <c r="AC45" s="23"/>
      <c r="AD45" s="22"/>
      <c r="AE45" s="38" t="str">
        <f t="shared" si="54"/>
        <v/>
      </c>
      <c r="AF45" s="45" t="str">
        <f t="shared" si="55"/>
        <v/>
      </c>
      <c r="AG45" s="27"/>
      <c r="AH45" s="29"/>
      <c r="AI45" s="24"/>
      <c r="AJ45" s="31"/>
      <c r="AK45" s="33"/>
      <c r="AL45" s="25"/>
    </row>
    <row r="46" spans="2:38" x14ac:dyDescent="0.25">
      <c r="B46" s="19">
        <v>40</v>
      </c>
      <c r="C46" s="20"/>
      <c r="D46" s="153"/>
      <c r="E46" s="21"/>
      <c r="F46" s="21"/>
      <c r="G46" s="21"/>
      <c r="H46" s="21"/>
      <c r="I46" s="147"/>
      <c r="J46" s="22"/>
      <c r="K46" s="38" t="str">
        <f t="shared" si="48"/>
        <v/>
      </c>
      <c r="L46" s="39" t="str">
        <f t="shared" si="49"/>
        <v/>
      </c>
      <c r="M46" s="38" t="str">
        <f t="shared" si="50"/>
        <v/>
      </c>
      <c r="N46" s="64" t="str">
        <f t="shared" si="51"/>
        <v/>
      </c>
      <c r="O46" s="132" t="str">
        <f>IF(Q46&lt;&gt;"",VLOOKUP(R46,'Risiko-Bewertungsmatrix'!$C$5:$M$14,T46+1,FALSE),"")</f>
        <v/>
      </c>
      <c r="P46" s="102" t="str">
        <f>IF($D46='Risiko-Bewertungsmatrix'!$B$37,Q46,IF($D46='Risiko-Bewertungsmatrix'!$B$38,-Q46,""))</f>
        <v/>
      </c>
      <c r="Q46" s="40" t="str">
        <f t="shared" si="11"/>
        <v/>
      </c>
      <c r="R46" s="40" t="str">
        <f t="shared" si="12"/>
        <v/>
      </c>
      <c r="S46" s="23"/>
      <c r="T46" s="22"/>
      <c r="U46" s="38" t="str">
        <f t="shared" si="52"/>
        <v/>
      </c>
      <c r="V46" s="45" t="str">
        <f t="shared" si="53"/>
        <v/>
      </c>
      <c r="W46" s="27"/>
      <c r="X46" s="29"/>
      <c r="Y46" s="132" t="str">
        <f>IF(AA46&lt;&gt;"",VLOOKUP(AB46,'Risiko-Bewertungsmatrix'!$C$5:$M$14,AD46+1,FALSE),"")</f>
        <v/>
      </c>
      <c r="Z46" s="102" t="str">
        <f>IF($D46='Risiko-Bewertungsmatrix'!$B$37,AA46,IF($D46='Risiko-Bewertungsmatrix'!$B$38,-AA46,""))</f>
        <v/>
      </c>
      <c r="AA46" s="40" t="str">
        <f t="shared" si="17"/>
        <v/>
      </c>
      <c r="AB46" s="40" t="str">
        <f t="shared" si="44"/>
        <v/>
      </c>
      <c r="AC46" s="23"/>
      <c r="AD46" s="22"/>
      <c r="AE46" s="38" t="str">
        <f t="shared" si="54"/>
        <v/>
      </c>
      <c r="AF46" s="45" t="str">
        <f t="shared" si="55"/>
        <v/>
      </c>
      <c r="AG46" s="27"/>
      <c r="AH46" s="29"/>
      <c r="AI46" s="24"/>
      <c r="AJ46" s="31"/>
      <c r="AK46" s="33"/>
      <c r="AL46" s="25"/>
    </row>
    <row r="47" spans="2:38" x14ac:dyDescent="0.25">
      <c r="B47" s="19">
        <v>41</v>
      </c>
      <c r="C47" s="20"/>
      <c r="D47" s="153"/>
      <c r="E47" s="21"/>
      <c r="F47" s="21"/>
      <c r="G47" s="21"/>
      <c r="H47" s="21"/>
      <c r="I47" s="147"/>
      <c r="J47" s="22"/>
      <c r="K47" s="38" t="str">
        <f t="shared" si="48"/>
        <v/>
      </c>
      <c r="L47" s="39" t="str">
        <f t="shared" si="49"/>
        <v/>
      </c>
      <c r="M47" s="38" t="str">
        <f t="shared" si="50"/>
        <v/>
      </c>
      <c r="N47" s="64" t="str">
        <f t="shared" si="51"/>
        <v/>
      </c>
      <c r="O47" s="132" t="str">
        <f>IF(Q47&lt;&gt;"",VLOOKUP(R47,'Risiko-Bewertungsmatrix'!$C$5:$M$14,T47+1,FALSE),"")</f>
        <v/>
      </c>
      <c r="P47" s="102" t="str">
        <f>IF($D47='Risiko-Bewertungsmatrix'!$B$37,Q47,IF($D47='Risiko-Bewertungsmatrix'!$B$38,-Q47,""))</f>
        <v/>
      </c>
      <c r="Q47" s="40" t="str">
        <f t="shared" si="11"/>
        <v/>
      </c>
      <c r="R47" s="40" t="str">
        <f t="shared" si="12"/>
        <v/>
      </c>
      <c r="S47" s="23"/>
      <c r="T47" s="22"/>
      <c r="U47" s="38" t="str">
        <f t="shared" si="52"/>
        <v/>
      </c>
      <c r="V47" s="45" t="str">
        <f t="shared" si="53"/>
        <v/>
      </c>
      <c r="W47" s="27"/>
      <c r="X47" s="29"/>
      <c r="Y47" s="132" t="str">
        <f>IF(AA47&lt;&gt;"",VLOOKUP(AB47,'Risiko-Bewertungsmatrix'!$C$5:$M$14,AD47+1,FALSE),"")</f>
        <v/>
      </c>
      <c r="Z47" s="102" t="str">
        <f>IF($D47='Risiko-Bewertungsmatrix'!$B$37,AA47,IF($D47='Risiko-Bewertungsmatrix'!$B$38,-AA47,""))</f>
        <v/>
      </c>
      <c r="AA47" s="40" t="str">
        <f t="shared" si="17"/>
        <v/>
      </c>
      <c r="AB47" s="40" t="str">
        <f t="shared" si="44"/>
        <v/>
      </c>
      <c r="AC47" s="23"/>
      <c r="AD47" s="22"/>
      <c r="AE47" s="38" t="str">
        <f t="shared" si="54"/>
        <v/>
      </c>
      <c r="AF47" s="45" t="str">
        <f t="shared" si="55"/>
        <v/>
      </c>
      <c r="AG47" s="27"/>
      <c r="AH47" s="29"/>
      <c r="AI47" s="24"/>
      <c r="AJ47" s="31"/>
      <c r="AK47" s="33"/>
      <c r="AL47" s="25"/>
    </row>
    <row r="48" spans="2:38" x14ac:dyDescent="0.25">
      <c r="B48" s="19">
        <v>42</v>
      </c>
      <c r="C48" s="20"/>
      <c r="D48" s="153"/>
      <c r="E48" s="21"/>
      <c r="F48" s="21"/>
      <c r="G48" s="21"/>
      <c r="H48" s="21"/>
      <c r="I48" s="147"/>
      <c r="J48" s="22"/>
      <c r="K48" s="38" t="str">
        <f t="shared" si="48"/>
        <v/>
      </c>
      <c r="L48" s="39" t="str">
        <f t="shared" si="49"/>
        <v/>
      </c>
      <c r="M48" s="38" t="str">
        <f t="shared" si="50"/>
        <v/>
      </c>
      <c r="N48" s="64" t="str">
        <f t="shared" si="51"/>
        <v/>
      </c>
      <c r="O48" s="132" t="str">
        <f>IF(Q48&lt;&gt;"",VLOOKUP(R48,'Risiko-Bewertungsmatrix'!$C$5:$M$14,T48+1,FALSE),"")</f>
        <v/>
      </c>
      <c r="P48" s="102" t="str">
        <f>IF($D48='Risiko-Bewertungsmatrix'!$B$37,Q48,IF($D48='Risiko-Bewertungsmatrix'!$B$38,-Q48,""))</f>
        <v/>
      </c>
      <c r="Q48" s="40" t="str">
        <f t="shared" si="11"/>
        <v/>
      </c>
      <c r="R48" s="40" t="str">
        <f t="shared" si="12"/>
        <v/>
      </c>
      <c r="S48" s="23"/>
      <c r="T48" s="22"/>
      <c r="U48" s="38" t="str">
        <f t="shared" si="52"/>
        <v/>
      </c>
      <c r="V48" s="45" t="str">
        <f t="shared" si="53"/>
        <v/>
      </c>
      <c r="W48" s="27"/>
      <c r="X48" s="29"/>
      <c r="Y48" s="132" t="str">
        <f>IF(AA48&lt;&gt;"",VLOOKUP(AB48,'Risiko-Bewertungsmatrix'!$C$5:$M$14,AD48+1,FALSE),"")</f>
        <v/>
      </c>
      <c r="Z48" s="102" t="str">
        <f>IF($D48='Risiko-Bewertungsmatrix'!$B$37,AA48,IF($D48='Risiko-Bewertungsmatrix'!$B$38,-AA48,""))</f>
        <v/>
      </c>
      <c r="AA48" s="40" t="str">
        <f t="shared" si="17"/>
        <v/>
      </c>
      <c r="AB48" s="40" t="str">
        <f t="shared" si="44"/>
        <v/>
      </c>
      <c r="AC48" s="23"/>
      <c r="AD48" s="22"/>
      <c r="AE48" s="38" t="str">
        <f t="shared" si="54"/>
        <v/>
      </c>
      <c r="AF48" s="45" t="str">
        <f t="shared" si="55"/>
        <v/>
      </c>
      <c r="AG48" s="27"/>
      <c r="AH48" s="29"/>
      <c r="AI48" s="24"/>
      <c r="AJ48" s="31"/>
      <c r="AK48" s="33"/>
      <c r="AL48" s="25"/>
    </row>
    <row r="49" spans="2:38" x14ac:dyDescent="0.25">
      <c r="B49" s="19">
        <v>43</v>
      </c>
      <c r="C49" s="20"/>
      <c r="D49" s="153"/>
      <c r="E49" s="21"/>
      <c r="F49" s="21"/>
      <c r="G49" s="21"/>
      <c r="H49" s="21"/>
      <c r="I49" s="147"/>
      <c r="J49" s="22"/>
      <c r="K49" s="38" t="str">
        <f t="shared" si="48"/>
        <v/>
      </c>
      <c r="L49" s="39" t="str">
        <f t="shared" si="49"/>
        <v/>
      </c>
      <c r="M49" s="38" t="str">
        <f t="shared" si="50"/>
        <v/>
      </c>
      <c r="N49" s="64" t="str">
        <f t="shared" si="51"/>
        <v/>
      </c>
      <c r="O49" s="132" t="str">
        <f>IF(Q49&lt;&gt;"",VLOOKUP(R49,'Risiko-Bewertungsmatrix'!$C$5:$M$14,T49+1,FALSE),"")</f>
        <v/>
      </c>
      <c r="P49" s="102" t="str">
        <f>IF($D49='Risiko-Bewertungsmatrix'!$B$37,Q49,IF($D49='Risiko-Bewertungsmatrix'!$B$38,-Q49,""))</f>
        <v/>
      </c>
      <c r="Q49" s="40" t="str">
        <f t="shared" si="11"/>
        <v/>
      </c>
      <c r="R49" s="40" t="str">
        <f t="shared" si="12"/>
        <v/>
      </c>
      <c r="S49" s="23"/>
      <c r="T49" s="22"/>
      <c r="U49" s="38" t="str">
        <f t="shared" si="52"/>
        <v/>
      </c>
      <c r="V49" s="45" t="str">
        <f t="shared" si="53"/>
        <v/>
      </c>
      <c r="W49" s="27"/>
      <c r="X49" s="29"/>
      <c r="Y49" s="132" t="str">
        <f>IF(AA49&lt;&gt;"",VLOOKUP(AB49,'Risiko-Bewertungsmatrix'!$C$5:$M$14,AD49+1,FALSE),"")</f>
        <v/>
      </c>
      <c r="Z49" s="102" t="str">
        <f>IF($D49='Risiko-Bewertungsmatrix'!$B$37,AA49,IF($D49='Risiko-Bewertungsmatrix'!$B$38,-AA49,""))</f>
        <v/>
      </c>
      <c r="AA49" s="40" t="str">
        <f t="shared" si="17"/>
        <v/>
      </c>
      <c r="AB49" s="40" t="str">
        <f t="shared" si="44"/>
        <v/>
      </c>
      <c r="AC49" s="23"/>
      <c r="AD49" s="22"/>
      <c r="AE49" s="38" t="str">
        <f t="shared" si="54"/>
        <v/>
      </c>
      <c r="AF49" s="45" t="str">
        <f t="shared" si="55"/>
        <v/>
      </c>
      <c r="AG49" s="27"/>
      <c r="AH49" s="29"/>
      <c r="AI49" s="24"/>
      <c r="AJ49" s="31"/>
      <c r="AK49" s="33"/>
      <c r="AL49" s="25"/>
    </row>
    <row r="50" spans="2:38" x14ac:dyDescent="0.25">
      <c r="B50" s="19">
        <v>44</v>
      </c>
      <c r="C50" s="20"/>
      <c r="D50" s="153"/>
      <c r="E50" s="21"/>
      <c r="F50" s="21"/>
      <c r="G50" s="21"/>
      <c r="H50" s="21"/>
      <c r="I50" s="147"/>
      <c r="J50" s="22"/>
      <c r="K50" s="38" t="str">
        <f t="shared" si="48"/>
        <v/>
      </c>
      <c r="L50" s="39" t="str">
        <f t="shared" si="49"/>
        <v/>
      </c>
      <c r="M50" s="38" t="str">
        <f t="shared" si="50"/>
        <v/>
      </c>
      <c r="N50" s="64" t="str">
        <f t="shared" si="51"/>
        <v/>
      </c>
      <c r="O50" s="132" t="str">
        <f>IF(Q50&lt;&gt;"",VLOOKUP(R50,'Risiko-Bewertungsmatrix'!$C$5:$M$14,T50+1,FALSE),"")</f>
        <v/>
      </c>
      <c r="P50" s="102" t="str">
        <f>IF($D50='Risiko-Bewertungsmatrix'!$B$37,Q50,IF($D50='Risiko-Bewertungsmatrix'!$B$38,-Q50,""))</f>
        <v/>
      </c>
      <c r="Q50" s="40" t="str">
        <f t="shared" si="11"/>
        <v/>
      </c>
      <c r="R50" s="40" t="str">
        <f t="shared" si="12"/>
        <v/>
      </c>
      <c r="S50" s="23"/>
      <c r="T50" s="22"/>
      <c r="U50" s="38" t="str">
        <f t="shared" si="52"/>
        <v/>
      </c>
      <c r="V50" s="45" t="str">
        <f t="shared" si="53"/>
        <v/>
      </c>
      <c r="W50" s="27"/>
      <c r="X50" s="29"/>
      <c r="Y50" s="132" t="str">
        <f>IF(AA50&lt;&gt;"",VLOOKUP(AB50,'Risiko-Bewertungsmatrix'!$C$5:$M$14,AD50+1,FALSE),"")</f>
        <v/>
      </c>
      <c r="Z50" s="102" t="str">
        <f>IF($D50='Risiko-Bewertungsmatrix'!$B$37,AA50,IF($D50='Risiko-Bewertungsmatrix'!$B$38,-AA50,""))</f>
        <v/>
      </c>
      <c r="AA50" s="40" t="str">
        <f t="shared" si="17"/>
        <v/>
      </c>
      <c r="AB50" s="40" t="str">
        <f t="shared" si="44"/>
        <v/>
      </c>
      <c r="AC50" s="23"/>
      <c r="AD50" s="22"/>
      <c r="AE50" s="38" t="str">
        <f t="shared" si="54"/>
        <v/>
      </c>
      <c r="AF50" s="45" t="str">
        <f t="shared" si="55"/>
        <v/>
      </c>
      <c r="AG50" s="27"/>
      <c r="AH50" s="29"/>
      <c r="AI50" s="24"/>
      <c r="AJ50" s="31"/>
      <c r="AK50" s="33"/>
      <c r="AL50" s="25"/>
    </row>
    <row r="51" spans="2:38" x14ac:dyDescent="0.25">
      <c r="B51" s="19">
        <v>45</v>
      </c>
      <c r="C51" s="20"/>
      <c r="D51" s="153"/>
      <c r="E51" s="21"/>
      <c r="F51" s="21"/>
      <c r="G51" s="21"/>
      <c r="H51" s="21"/>
      <c r="I51" s="147"/>
      <c r="J51" s="22"/>
      <c r="K51" s="38" t="str">
        <f t="shared" si="48"/>
        <v/>
      </c>
      <c r="L51" s="39" t="str">
        <f t="shared" si="49"/>
        <v/>
      </c>
      <c r="M51" s="38" t="str">
        <f t="shared" si="50"/>
        <v/>
      </c>
      <c r="N51" s="64" t="str">
        <f t="shared" si="51"/>
        <v/>
      </c>
      <c r="O51" s="132" t="str">
        <f>IF(Q51&lt;&gt;"",VLOOKUP(R51,'Risiko-Bewertungsmatrix'!$C$5:$M$14,T51+1,FALSE),"")</f>
        <v/>
      </c>
      <c r="P51" s="102" t="str">
        <f>IF($D51='Risiko-Bewertungsmatrix'!$B$37,Q51,IF($D51='Risiko-Bewertungsmatrix'!$B$38,-Q51,""))</f>
        <v/>
      </c>
      <c r="Q51" s="40" t="str">
        <f t="shared" si="11"/>
        <v/>
      </c>
      <c r="R51" s="40" t="str">
        <f t="shared" si="12"/>
        <v/>
      </c>
      <c r="S51" s="23"/>
      <c r="T51" s="22"/>
      <c r="U51" s="38" t="str">
        <f t="shared" si="52"/>
        <v/>
      </c>
      <c r="V51" s="45" t="str">
        <f t="shared" si="53"/>
        <v/>
      </c>
      <c r="W51" s="27"/>
      <c r="X51" s="29"/>
      <c r="Y51" s="132" t="str">
        <f>IF(AA51&lt;&gt;"",VLOOKUP(AB51,'Risiko-Bewertungsmatrix'!$C$5:$M$14,AD51+1,FALSE),"")</f>
        <v/>
      </c>
      <c r="Z51" s="102" t="str">
        <f>IF($D51='Risiko-Bewertungsmatrix'!$B$37,AA51,IF($D51='Risiko-Bewertungsmatrix'!$B$38,-AA51,""))</f>
        <v/>
      </c>
      <c r="AA51" s="40" t="str">
        <f t="shared" si="17"/>
        <v/>
      </c>
      <c r="AB51" s="40" t="str">
        <f t="shared" si="44"/>
        <v/>
      </c>
      <c r="AC51" s="23"/>
      <c r="AD51" s="22"/>
      <c r="AE51" s="38" t="str">
        <f t="shared" si="54"/>
        <v/>
      </c>
      <c r="AF51" s="45" t="str">
        <f t="shared" si="55"/>
        <v/>
      </c>
      <c r="AG51" s="27"/>
      <c r="AH51" s="29"/>
      <c r="AI51" s="24"/>
      <c r="AJ51" s="31"/>
      <c r="AK51" s="33"/>
      <c r="AL51" s="25"/>
    </row>
    <row r="52" spans="2:38" x14ac:dyDescent="0.25">
      <c r="B52" s="19">
        <v>46</v>
      </c>
      <c r="C52" s="20"/>
      <c r="D52" s="153"/>
      <c r="E52" s="21"/>
      <c r="F52" s="21"/>
      <c r="G52" s="21"/>
      <c r="H52" s="21"/>
      <c r="I52" s="147"/>
      <c r="J52" s="22"/>
      <c r="K52" s="38" t="str">
        <f t="shared" si="48"/>
        <v/>
      </c>
      <c r="L52" s="39" t="str">
        <f t="shared" si="49"/>
        <v/>
      </c>
      <c r="M52" s="38" t="str">
        <f t="shared" si="50"/>
        <v/>
      </c>
      <c r="N52" s="64" t="str">
        <f t="shared" si="51"/>
        <v/>
      </c>
      <c r="O52" s="132" t="str">
        <f>IF(Q52&lt;&gt;"",VLOOKUP(R52,'Risiko-Bewertungsmatrix'!$C$5:$M$14,T52+1,FALSE),"")</f>
        <v/>
      </c>
      <c r="P52" s="102" t="str">
        <f>IF($D52='Risiko-Bewertungsmatrix'!$B$37,Q52,IF($D52='Risiko-Bewertungsmatrix'!$B$38,-Q52,""))</f>
        <v/>
      </c>
      <c r="Q52" s="40" t="str">
        <f t="shared" si="11"/>
        <v/>
      </c>
      <c r="R52" s="40" t="str">
        <f t="shared" si="12"/>
        <v/>
      </c>
      <c r="S52" s="23"/>
      <c r="T52" s="22"/>
      <c r="U52" s="38" t="str">
        <f t="shared" si="52"/>
        <v/>
      </c>
      <c r="V52" s="45" t="str">
        <f t="shared" si="53"/>
        <v/>
      </c>
      <c r="W52" s="27"/>
      <c r="X52" s="29"/>
      <c r="Y52" s="132" t="str">
        <f>IF(AA52&lt;&gt;"",VLOOKUP(AB52,'Risiko-Bewertungsmatrix'!$C$5:$M$14,AD52+1,FALSE),"")</f>
        <v/>
      </c>
      <c r="Z52" s="102" t="str">
        <f>IF($D52='Risiko-Bewertungsmatrix'!$B$37,AA52,IF($D52='Risiko-Bewertungsmatrix'!$B$38,-AA52,""))</f>
        <v/>
      </c>
      <c r="AA52" s="40" t="str">
        <f t="shared" si="17"/>
        <v/>
      </c>
      <c r="AB52" s="40" t="str">
        <f t="shared" si="44"/>
        <v/>
      </c>
      <c r="AC52" s="23"/>
      <c r="AD52" s="22"/>
      <c r="AE52" s="38" t="str">
        <f t="shared" si="54"/>
        <v/>
      </c>
      <c r="AF52" s="45" t="str">
        <f t="shared" si="55"/>
        <v/>
      </c>
      <c r="AG52" s="27"/>
      <c r="AH52" s="29"/>
      <c r="AI52" s="24"/>
      <c r="AJ52" s="31"/>
      <c r="AK52" s="33"/>
      <c r="AL52" s="25"/>
    </row>
    <row r="53" spans="2:38" x14ac:dyDescent="0.25">
      <c r="B53" s="19">
        <v>47</v>
      </c>
      <c r="C53" s="20"/>
      <c r="D53" s="153"/>
      <c r="E53" s="21"/>
      <c r="F53" s="21"/>
      <c r="G53" s="21"/>
      <c r="H53" s="21"/>
      <c r="I53" s="147"/>
      <c r="J53" s="22"/>
      <c r="K53" s="38" t="str">
        <f t="shared" si="48"/>
        <v/>
      </c>
      <c r="L53" s="39" t="str">
        <f t="shared" si="49"/>
        <v/>
      </c>
      <c r="M53" s="38" t="str">
        <f t="shared" si="50"/>
        <v/>
      </c>
      <c r="N53" s="64" t="str">
        <f t="shared" si="51"/>
        <v/>
      </c>
      <c r="O53" s="132" t="str">
        <f>IF(Q53&lt;&gt;"",VLOOKUP(R53,'Risiko-Bewertungsmatrix'!$C$5:$M$14,T53+1,FALSE),"")</f>
        <v/>
      </c>
      <c r="P53" s="102" t="str">
        <f>IF($D53='Risiko-Bewertungsmatrix'!$B$37,Q53,IF($D53='Risiko-Bewertungsmatrix'!$B$38,-Q53,""))</f>
        <v/>
      </c>
      <c r="Q53" s="40" t="str">
        <f t="shared" si="11"/>
        <v/>
      </c>
      <c r="R53" s="40" t="str">
        <f t="shared" si="12"/>
        <v/>
      </c>
      <c r="S53" s="23"/>
      <c r="T53" s="22"/>
      <c r="U53" s="38" t="str">
        <f t="shared" si="52"/>
        <v/>
      </c>
      <c r="V53" s="45" t="str">
        <f t="shared" si="53"/>
        <v/>
      </c>
      <c r="W53" s="27"/>
      <c r="X53" s="29"/>
      <c r="Y53" s="132" t="str">
        <f>IF(AA53&lt;&gt;"",VLOOKUP(AB53,'Risiko-Bewertungsmatrix'!$C$5:$M$14,AD53+1,FALSE),"")</f>
        <v/>
      </c>
      <c r="Z53" s="102" t="str">
        <f>IF($D53='Risiko-Bewertungsmatrix'!$B$37,AA53,IF($D53='Risiko-Bewertungsmatrix'!$B$38,-AA53,""))</f>
        <v/>
      </c>
      <c r="AA53" s="40" t="str">
        <f t="shared" si="17"/>
        <v/>
      </c>
      <c r="AB53" s="40" t="str">
        <f t="shared" si="44"/>
        <v/>
      </c>
      <c r="AC53" s="23"/>
      <c r="AD53" s="22"/>
      <c r="AE53" s="38" t="str">
        <f t="shared" si="54"/>
        <v/>
      </c>
      <c r="AF53" s="45" t="str">
        <f t="shared" si="55"/>
        <v/>
      </c>
      <c r="AG53" s="27"/>
      <c r="AH53" s="29"/>
      <c r="AI53" s="24"/>
      <c r="AJ53" s="31"/>
      <c r="AK53" s="33"/>
      <c r="AL53" s="25"/>
    </row>
    <row r="54" spans="2:38" x14ac:dyDescent="0.25">
      <c r="B54" s="19">
        <v>48</v>
      </c>
      <c r="C54" s="20"/>
      <c r="D54" s="153"/>
      <c r="E54" s="21"/>
      <c r="F54" s="21"/>
      <c r="G54" s="21"/>
      <c r="H54" s="21"/>
      <c r="I54" s="147"/>
      <c r="J54" s="22"/>
      <c r="K54" s="38" t="str">
        <f t="shared" si="48"/>
        <v/>
      </c>
      <c r="L54" s="39" t="str">
        <f t="shared" si="49"/>
        <v/>
      </c>
      <c r="M54" s="38" t="str">
        <f t="shared" si="50"/>
        <v/>
      </c>
      <c r="N54" s="64" t="str">
        <f t="shared" si="51"/>
        <v/>
      </c>
      <c r="O54" s="132" t="str">
        <f>IF(Q54&lt;&gt;"",VLOOKUP(R54,'Risiko-Bewertungsmatrix'!$C$5:$M$14,T54+1,FALSE),"")</f>
        <v/>
      </c>
      <c r="P54" s="102" t="str">
        <f>IF($D54='Risiko-Bewertungsmatrix'!$B$37,Q54,IF($D54='Risiko-Bewertungsmatrix'!$B$38,-Q54,""))</f>
        <v/>
      </c>
      <c r="Q54" s="40" t="str">
        <f t="shared" si="11"/>
        <v/>
      </c>
      <c r="R54" s="40" t="str">
        <f t="shared" si="12"/>
        <v/>
      </c>
      <c r="S54" s="23"/>
      <c r="T54" s="22"/>
      <c r="U54" s="38" t="str">
        <f t="shared" si="52"/>
        <v/>
      </c>
      <c r="V54" s="45" t="str">
        <f t="shared" si="53"/>
        <v/>
      </c>
      <c r="W54" s="27"/>
      <c r="X54" s="29"/>
      <c r="Y54" s="132" t="str">
        <f>IF(AA54&lt;&gt;"",VLOOKUP(AB54,'Risiko-Bewertungsmatrix'!$C$5:$M$14,AD54+1,FALSE),"")</f>
        <v/>
      </c>
      <c r="Z54" s="102" t="str">
        <f>IF($D54='Risiko-Bewertungsmatrix'!$B$37,AA54,IF($D54='Risiko-Bewertungsmatrix'!$B$38,-AA54,""))</f>
        <v/>
      </c>
      <c r="AA54" s="40" t="str">
        <f t="shared" si="17"/>
        <v/>
      </c>
      <c r="AB54" s="40" t="str">
        <f t="shared" si="44"/>
        <v/>
      </c>
      <c r="AC54" s="23"/>
      <c r="AD54" s="22"/>
      <c r="AE54" s="38" t="str">
        <f t="shared" si="54"/>
        <v/>
      </c>
      <c r="AF54" s="45" t="str">
        <f t="shared" si="55"/>
        <v/>
      </c>
      <c r="AG54" s="27"/>
      <c r="AH54" s="29"/>
      <c r="AI54" s="24"/>
      <c r="AJ54" s="31"/>
      <c r="AK54" s="33"/>
      <c r="AL54" s="25"/>
    </row>
    <row r="55" spans="2:38" x14ac:dyDescent="0.25">
      <c r="B55" s="19">
        <v>49</v>
      </c>
      <c r="C55" s="20"/>
      <c r="D55" s="153"/>
      <c r="E55" s="21"/>
      <c r="F55" s="21"/>
      <c r="G55" s="21"/>
      <c r="H55" s="21"/>
      <c r="I55" s="147"/>
      <c r="J55" s="22"/>
      <c r="K55" s="38" t="str">
        <f t="shared" si="48"/>
        <v/>
      </c>
      <c r="L55" s="39" t="str">
        <f t="shared" si="49"/>
        <v/>
      </c>
      <c r="M55" s="38" t="str">
        <f t="shared" si="50"/>
        <v/>
      </c>
      <c r="N55" s="64" t="str">
        <f t="shared" si="51"/>
        <v/>
      </c>
      <c r="O55" s="132" t="str">
        <f>IF(Q55&lt;&gt;"",VLOOKUP(R55,'Risiko-Bewertungsmatrix'!$C$5:$M$14,T55+1,FALSE),"")</f>
        <v/>
      </c>
      <c r="P55" s="102" t="str">
        <f>IF($D55='Risiko-Bewertungsmatrix'!$B$37,Q55,IF($D55='Risiko-Bewertungsmatrix'!$B$38,-Q55,""))</f>
        <v/>
      </c>
      <c r="Q55" s="40" t="str">
        <f t="shared" si="11"/>
        <v/>
      </c>
      <c r="R55" s="40" t="str">
        <f t="shared" si="12"/>
        <v/>
      </c>
      <c r="S55" s="23"/>
      <c r="T55" s="22"/>
      <c r="U55" s="38" t="str">
        <f t="shared" si="52"/>
        <v/>
      </c>
      <c r="V55" s="45" t="str">
        <f t="shared" si="53"/>
        <v/>
      </c>
      <c r="W55" s="27"/>
      <c r="X55" s="29"/>
      <c r="Y55" s="132" t="str">
        <f>IF(AA55&lt;&gt;"",VLOOKUP(AB55,'Risiko-Bewertungsmatrix'!$C$5:$M$14,AD55+1,FALSE),"")</f>
        <v/>
      </c>
      <c r="Z55" s="102" t="str">
        <f>IF($D55='Risiko-Bewertungsmatrix'!$B$37,AA55,IF($D55='Risiko-Bewertungsmatrix'!$B$38,-AA55,""))</f>
        <v/>
      </c>
      <c r="AA55" s="40" t="str">
        <f t="shared" si="17"/>
        <v/>
      </c>
      <c r="AB55" s="40" t="str">
        <f t="shared" si="44"/>
        <v/>
      </c>
      <c r="AC55" s="23"/>
      <c r="AD55" s="22"/>
      <c r="AE55" s="38" t="str">
        <f t="shared" si="54"/>
        <v/>
      </c>
      <c r="AF55" s="45" t="str">
        <f t="shared" si="55"/>
        <v/>
      </c>
      <c r="AG55" s="27"/>
      <c r="AH55" s="29"/>
      <c r="AI55" s="24"/>
      <c r="AJ55" s="31"/>
      <c r="AK55" s="33"/>
      <c r="AL55" s="25"/>
    </row>
    <row r="56" spans="2:38" x14ac:dyDescent="0.25">
      <c r="B56" s="19">
        <v>50</v>
      </c>
      <c r="C56" s="20"/>
      <c r="D56" s="153"/>
      <c r="E56" s="21"/>
      <c r="F56" s="21"/>
      <c r="G56" s="21"/>
      <c r="H56" s="21"/>
      <c r="I56" s="147"/>
      <c r="J56" s="22"/>
      <c r="K56" s="38" t="str">
        <f t="shared" si="48"/>
        <v/>
      </c>
      <c r="L56" s="39" t="str">
        <f t="shared" si="49"/>
        <v/>
      </c>
      <c r="M56" s="38" t="str">
        <f t="shared" si="50"/>
        <v/>
      </c>
      <c r="N56" s="64" t="str">
        <f t="shared" si="51"/>
        <v/>
      </c>
      <c r="O56" s="132" t="str">
        <f>IF(Q56&lt;&gt;"",VLOOKUP(R56,'Risiko-Bewertungsmatrix'!$C$5:$M$14,T56+1,FALSE),"")</f>
        <v/>
      </c>
      <c r="P56" s="102" t="str">
        <f>IF($D56='Risiko-Bewertungsmatrix'!$B$37,Q56,IF($D56='Risiko-Bewertungsmatrix'!$B$38,-Q56,""))</f>
        <v/>
      </c>
      <c r="Q56" s="40" t="str">
        <f t="shared" si="11"/>
        <v/>
      </c>
      <c r="R56" s="40" t="str">
        <f t="shared" si="12"/>
        <v/>
      </c>
      <c r="S56" s="23"/>
      <c r="T56" s="22"/>
      <c r="U56" s="38" t="str">
        <f t="shared" si="52"/>
        <v/>
      </c>
      <c r="V56" s="45" t="str">
        <f t="shared" si="53"/>
        <v/>
      </c>
      <c r="W56" s="27"/>
      <c r="X56" s="29"/>
      <c r="Y56" s="132" t="str">
        <f>IF(AA56&lt;&gt;"",VLOOKUP(AB56,'Risiko-Bewertungsmatrix'!$C$5:$M$14,AD56+1,FALSE),"")</f>
        <v/>
      </c>
      <c r="Z56" s="102" t="str">
        <f>IF($D56='Risiko-Bewertungsmatrix'!$B$37,AA56,IF($D56='Risiko-Bewertungsmatrix'!$B$38,-AA56,""))</f>
        <v/>
      </c>
      <c r="AA56" s="40" t="str">
        <f t="shared" si="17"/>
        <v/>
      </c>
      <c r="AB56" s="40" t="str">
        <f t="shared" si="44"/>
        <v/>
      </c>
      <c r="AC56" s="23"/>
      <c r="AD56" s="22"/>
      <c r="AE56" s="38" t="str">
        <f t="shared" si="54"/>
        <v/>
      </c>
      <c r="AF56" s="45" t="str">
        <f t="shared" si="55"/>
        <v/>
      </c>
      <c r="AG56" s="27"/>
      <c r="AH56" s="29"/>
      <c r="AI56" s="24"/>
      <c r="AJ56" s="31"/>
      <c r="AK56" s="33"/>
      <c r="AL56" s="25"/>
    </row>
    <row r="57" spans="2:38" x14ac:dyDescent="0.25">
      <c r="B57" s="19">
        <v>51</v>
      </c>
      <c r="C57" s="20"/>
      <c r="D57" s="153"/>
      <c r="E57" s="21"/>
      <c r="F57" s="21"/>
      <c r="G57" s="21"/>
      <c r="H57" s="21"/>
      <c r="I57" s="147"/>
      <c r="J57" s="22"/>
      <c r="K57" s="38" t="str">
        <f t="shared" si="48"/>
        <v/>
      </c>
      <c r="L57" s="39" t="str">
        <f t="shared" si="49"/>
        <v/>
      </c>
      <c r="M57" s="38" t="str">
        <f t="shared" si="50"/>
        <v/>
      </c>
      <c r="N57" s="64" t="str">
        <f t="shared" si="51"/>
        <v/>
      </c>
      <c r="O57" s="132" t="str">
        <f>IF(Q57&lt;&gt;"",VLOOKUP(R57,'Risiko-Bewertungsmatrix'!$C$5:$M$14,T57+1,FALSE),"")</f>
        <v/>
      </c>
      <c r="P57" s="102" t="str">
        <f>IF($D57='Risiko-Bewertungsmatrix'!$B$37,Q57,IF($D57='Risiko-Bewertungsmatrix'!$B$38,-Q57,""))</f>
        <v/>
      </c>
      <c r="Q57" s="40" t="str">
        <f t="shared" si="11"/>
        <v/>
      </c>
      <c r="R57" s="40" t="str">
        <f t="shared" si="12"/>
        <v/>
      </c>
      <c r="S57" s="23"/>
      <c r="T57" s="22"/>
      <c r="U57" s="38" t="str">
        <f t="shared" si="52"/>
        <v/>
      </c>
      <c r="V57" s="45" t="str">
        <f t="shared" si="53"/>
        <v/>
      </c>
      <c r="W57" s="27"/>
      <c r="X57" s="29"/>
      <c r="Y57" s="132" t="str">
        <f>IF(AA57&lt;&gt;"",VLOOKUP(AB57,'Risiko-Bewertungsmatrix'!$C$5:$M$14,AD57+1,FALSE),"")</f>
        <v/>
      </c>
      <c r="Z57" s="102" t="str">
        <f>IF($D57='Risiko-Bewertungsmatrix'!$B$37,AA57,IF($D57='Risiko-Bewertungsmatrix'!$B$38,-AA57,""))</f>
        <v/>
      </c>
      <c r="AA57" s="40" t="str">
        <f t="shared" si="17"/>
        <v/>
      </c>
      <c r="AB57" s="40" t="str">
        <f t="shared" si="44"/>
        <v/>
      </c>
      <c r="AC57" s="23"/>
      <c r="AD57" s="22"/>
      <c r="AE57" s="38" t="str">
        <f t="shared" si="54"/>
        <v/>
      </c>
      <c r="AF57" s="45" t="str">
        <f t="shared" si="55"/>
        <v/>
      </c>
      <c r="AG57" s="27"/>
      <c r="AH57" s="29"/>
      <c r="AI57" s="24"/>
      <c r="AJ57" s="31"/>
      <c r="AK57" s="33"/>
      <c r="AL57" s="25"/>
    </row>
    <row r="58" spans="2:38" x14ac:dyDescent="0.25">
      <c r="B58" s="19">
        <v>52</v>
      </c>
      <c r="C58" s="20"/>
      <c r="D58" s="153"/>
      <c r="E58" s="21"/>
      <c r="F58" s="21"/>
      <c r="G58" s="21"/>
      <c r="H58" s="21"/>
      <c r="I58" s="147"/>
      <c r="J58" s="22"/>
      <c r="K58" s="38" t="str">
        <f t="shared" si="48"/>
        <v/>
      </c>
      <c r="L58" s="39" t="str">
        <f t="shared" si="49"/>
        <v/>
      </c>
      <c r="M58" s="38" t="str">
        <f t="shared" si="50"/>
        <v/>
      </c>
      <c r="N58" s="64" t="str">
        <f t="shared" si="51"/>
        <v/>
      </c>
      <c r="O58" s="132" t="str">
        <f>IF(Q58&lt;&gt;"",VLOOKUP(R58,'Risiko-Bewertungsmatrix'!$C$5:$M$14,T58+1,FALSE),"")</f>
        <v/>
      </c>
      <c r="P58" s="102" t="str">
        <f>IF($D58='Risiko-Bewertungsmatrix'!$B$37,Q58,IF($D58='Risiko-Bewertungsmatrix'!$B$38,-Q58,""))</f>
        <v/>
      </c>
      <c r="Q58" s="40" t="str">
        <f t="shared" si="11"/>
        <v/>
      </c>
      <c r="R58" s="40" t="str">
        <f t="shared" si="12"/>
        <v/>
      </c>
      <c r="S58" s="23"/>
      <c r="T58" s="22"/>
      <c r="U58" s="38" t="str">
        <f t="shared" si="52"/>
        <v/>
      </c>
      <c r="V58" s="45" t="str">
        <f t="shared" si="53"/>
        <v/>
      </c>
      <c r="W58" s="27"/>
      <c r="X58" s="29"/>
      <c r="Y58" s="132" t="str">
        <f>IF(AA58&lt;&gt;"",VLOOKUP(AB58,'Risiko-Bewertungsmatrix'!$C$5:$M$14,AD58+1,FALSE),"")</f>
        <v/>
      </c>
      <c r="Z58" s="102" t="str">
        <f>IF($D58='Risiko-Bewertungsmatrix'!$B$37,AA58,IF($D58='Risiko-Bewertungsmatrix'!$B$38,-AA58,""))</f>
        <v/>
      </c>
      <c r="AA58" s="40" t="str">
        <f t="shared" si="17"/>
        <v/>
      </c>
      <c r="AB58" s="40" t="str">
        <f t="shared" si="44"/>
        <v/>
      </c>
      <c r="AC58" s="23"/>
      <c r="AD58" s="22"/>
      <c r="AE58" s="38" t="str">
        <f t="shared" si="54"/>
        <v/>
      </c>
      <c r="AF58" s="45" t="str">
        <f t="shared" si="55"/>
        <v/>
      </c>
      <c r="AG58" s="27"/>
      <c r="AH58" s="29"/>
      <c r="AI58" s="24"/>
      <c r="AJ58" s="31"/>
      <c r="AK58" s="33"/>
      <c r="AL58" s="25"/>
    </row>
    <row r="59" spans="2:38" x14ac:dyDescent="0.25">
      <c r="B59" s="19">
        <v>53</v>
      </c>
      <c r="C59" s="20"/>
      <c r="D59" s="153"/>
      <c r="E59" s="21"/>
      <c r="F59" s="21"/>
      <c r="G59" s="21"/>
      <c r="H59" s="21"/>
      <c r="I59" s="147"/>
      <c r="J59" s="22"/>
      <c r="K59" s="38" t="str">
        <f t="shared" si="48"/>
        <v/>
      </c>
      <c r="L59" s="39" t="str">
        <f t="shared" si="49"/>
        <v/>
      </c>
      <c r="M59" s="38" t="str">
        <f t="shared" si="50"/>
        <v/>
      </c>
      <c r="N59" s="64" t="str">
        <f t="shared" si="51"/>
        <v/>
      </c>
      <c r="O59" s="132" t="str">
        <f>IF(Q59&lt;&gt;"",VLOOKUP(R59,'Risiko-Bewertungsmatrix'!$C$5:$M$14,T59+1,FALSE),"")</f>
        <v/>
      </c>
      <c r="P59" s="102" t="str">
        <f>IF($D59='Risiko-Bewertungsmatrix'!$B$37,Q59,IF($D59='Risiko-Bewertungsmatrix'!$B$38,-Q59,""))</f>
        <v/>
      </c>
      <c r="Q59" s="40" t="str">
        <f t="shared" si="11"/>
        <v/>
      </c>
      <c r="R59" s="40" t="str">
        <f t="shared" si="12"/>
        <v/>
      </c>
      <c r="S59" s="23"/>
      <c r="T59" s="22"/>
      <c r="U59" s="38" t="str">
        <f t="shared" si="52"/>
        <v/>
      </c>
      <c r="V59" s="45" t="str">
        <f t="shared" si="53"/>
        <v/>
      </c>
      <c r="W59" s="27"/>
      <c r="X59" s="29"/>
      <c r="Y59" s="132" t="str">
        <f>IF(AA59&lt;&gt;"",VLOOKUP(AB59,'Risiko-Bewertungsmatrix'!$C$5:$M$14,AD59+1,FALSE),"")</f>
        <v/>
      </c>
      <c r="Z59" s="102" t="str">
        <f>IF($D59='Risiko-Bewertungsmatrix'!$B$37,AA59,IF($D59='Risiko-Bewertungsmatrix'!$B$38,-AA59,""))</f>
        <v/>
      </c>
      <c r="AA59" s="40" t="str">
        <f t="shared" si="17"/>
        <v/>
      </c>
      <c r="AB59" s="40" t="str">
        <f t="shared" si="44"/>
        <v/>
      </c>
      <c r="AC59" s="23"/>
      <c r="AD59" s="22"/>
      <c r="AE59" s="38" t="str">
        <f t="shared" si="54"/>
        <v/>
      </c>
      <c r="AF59" s="45" t="str">
        <f t="shared" si="55"/>
        <v/>
      </c>
      <c r="AG59" s="27"/>
      <c r="AH59" s="29"/>
      <c r="AI59" s="24"/>
      <c r="AJ59" s="31"/>
      <c r="AK59" s="33"/>
      <c r="AL59" s="25"/>
    </row>
    <row r="60" spans="2:38" x14ac:dyDescent="0.25">
      <c r="B60" s="19">
        <v>54</v>
      </c>
      <c r="C60" s="20"/>
      <c r="D60" s="153"/>
      <c r="E60" s="21"/>
      <c r="F60" s="21"/>
      <c r="G60" s="21"/>
      <c r="H60" s="21"/>
      <c r="I60" s="147"/>
      <c r="J60" s="22"/>
      <c r="K60" s="38" t="str">
        <f t="shared" si="48"/>
        <v/>
      </c>
      <c r="L60" s="39" t="str">
        <f t="shared" si="49"/>
        <v/>
      </c>
      <c r="M60" s="38" t="str">
        <f t="shared" si="50"/>
        <v/>
      </c>
      <c r="N60" s="64" t="str">
        <f t="shared" si="51"/>
        <v/>
      </c>
      <c r="O60" s="132" t="str">
        <f>IF(Q60&lt;&gt;"",VLOOKUP(R60,'Risiko-Bewertungsmatrix'!$C$5:$M$14,T60+1,FALSE),"")</f>
        <v/>
      </c>
      <c r="P60" s="102" t="str">
        <f>IF($D60='Risiko-Bewertungsmatrix'!$B$37,Q60,IF($D60='Risiko-Bewertungsmatrix'!$B$38,-Q60,""))</f>
        <v/>
      </c>
      <c r="Q60" s="40" t="str">
        <f t="shared" si="11"/>
        <v/>
      </c>
      <c r="R60" s="40" t="str">
        <f t="shared" si="12"/>
        <v/>
      </c>
      <c r="S60" s="23"/>
      <c r="T60" s="22"/>
      <c r="U60" s="38" t="str">
        <f t="shared" si="52"/>
        <v/>
      </c>
      <c r="V60" s="45" t="str">
        <f t="shared" si="53"/>
        <v/>
      </c>
      <c r="W60" s="27"/>
      <c r="X60" s="29"/>
      <c r="Y60" s="132" t="str">
        <f>IF(AA60&lt;&gt;"",VLOOKUP(AB60,'Risiko-Bewertungsmatrix'!$C$5:$M$14,AD60+1,FALSE),"")</f>
        <v/>
      </c>
      <c r="Z60" s="102" t="str">
        <f>IF($D60='Risiko-Bewertungsmatrix'!$B$37,AA60,IF($D60='Risiko-Bewertungsmatrix'!$B$38,-AA60,""))</f>
        <v/>
      </c>
      <c r="AA60" s="40" t="str">
        <f t="shared" si="17"/>
        <v/>
      </c>
      <c r="AB60" s="40" t="str">
        <f t="shared" si="44"/>
        <v/>
      </c>
      <c r="AC60" s="23"/>
      <c r="AD60" s="22"/>
      <c r="AE60" s="38" t="str">
        <f t="shared" si="54"/>
        <v/>
      </c>
      <c r="AF60" s="45" t="str">
        <f t="shared" si="55"/>
        <v/>
      </c>
      <c r="AG60" s="27"/>
      <c r="AH60" s="29"/>
      <c r="AI60" s="24"/>
      <c r="AJ60" s="31"/>
      <c r="AK60" s="33"/>
      <c r="AL60" s="25"/>
    </row>
    <row r="61" spans="2:38" x14ac:dyDescent="0.25">
      <c r="B61" s="19">
        <v>55</v>
      </c>
      <c r="C61" s="20"/>
      <c r="D61" s="153"/>
      <c r="E61" s="21"/>
      <c r="F61" s="21"/>
      <c r="G61" s="21"/>
      <c r="H61" s="21"/>
      <c r="I61" s="147"/>
      <c r="J61" s="22"/>
      <c r="K61" s="38" t="str">
        <f t="shared" si="48"/>
        <v/>
      </c>
      <c r="L61" s="39" t="str">
        <f t="shared" si="49"/>
        <v/>
      </c>
      <c r="M61" s="38" t="str">
        <f t="shared" si="50"/>
        <v/>
      </c>
      <c r="N61" s="64" t="str">
        <f t="shared" si="51"/>
        <v/>
      </c>
      <c r="O61" s="132" t="str">
        <f>IF(Q61&lt;&gt;"",VLOOKUP(R61,'Risiko-Bewertungsmatrix'!$C$5:$M$14,T61+1,FALSE),"")</f>
        <v/>
      </c>
      <c r="P61" s="102" t="str">
        <f>IF($D61='Risiko-Bewertungsmatrix'!$B$37,Q61,IF($D61='Risiko-Bewertungsmatrix'!$B$38,-Q61,""))</f>
        <v/>
      </c>
      <c r="Q61" s="40" t="str">
        <f t="shared" si="11"/>
        <v/>
      </c>
      <c r="R61" s="40" t="str">
        <f t="shared" si="12"/>
        <v/>
      </c>
      <c r="S61" s="23"/>
      <c r="T61" s="22"/>
      <c r="U61" s="38" t="str">
        <f t="shared" si="52"/>
        <v/>
      </c>
      <c r="V61" s="45" t="str">
        <f t="shared" si="53"/>
        <v/>
      </c>
      <c r="W61" s="27"/>
      <c r="X61" s="29"/>
      <c r="Y61" s="132" t="str">
        <f>IF(AA61&lt;&gt;"",VLOOKUP(AB61,'Risiko-Bewertungsmatrix'!$C$5:$M$14,AD61+1,FALSE),"")</f>
        <v/>
      </c>
      <c r="Z61" s="102" t="str">
        <f>IF($D61='Risiko-Bewertungsmatrix'!$B$37,AA61,IF($D61='Risiko-Bewertungsmatrix'!$B$38,-AA61,""))</f>
        <v/>
      </c>
      <c r="AA61" s="40" t="str">
        <f t="shared" si="17"/>
        <v/>
      </c>
      <c r="AB61" s="40" t="str">
        <f t="shared" si="44"/>
        <v/>
      </c>
      <c r="AC61" s="23"/>
      <c r="AD61" s="22"/>
      <c r="AE61" s="38" t="str">
        <f t="shared" si="54"/>
        <v/>
      </c>
      <c r="AF61" s="45" t="str">
        <f t="shared" si="55"/>
        <v/>
      </c>
      <c r="AG61" s="27"/>
      <c r="AH61" s="29"/>
      <c r="AI61" s="24"/>
      <c r="AJ61" s="31"/>
      <c r="AK61" s="33"/>
      <c r="AL61" s="25"/>
    </row>
    <row r="62" spans="2:38" x14ac:dyDescent="0.25">
      <c r="B62" s="19">
        <v>56</v>
      </c>
      <c r="C62" s="20"/>
      <c r="D62" s="153"/>
      <c r="E62" s="21"/>
      <c r="F62" s="21"/>
      <c r="G62" s="21"/>
      <c r="H62" s="21"/>
      <c r="I62" s="147"/>
      <c r="J62" s="22"/>
      <c r="K62" s="38" t="str">
        <f t="shared" si="48"/>
        <v/>
      </c>
      <c r="L62" s="39" t="str">
        <f t="shared" si="49"/>
        <v/>
      </c>
      <c r="M62" s="38" t="str">
        <f t="shared" si="50"/>
        <v/>
      </c>
      <c r="N62" s="64" t="str">
        <f t="shared" si="51"/>
        <v/>
      </c>
      <c r="O62" s="132" t="str">
        <f>IF(Q62&lt;&gt;"",VLOOKUP(R62,'Risiko-Bewertungsmatrix'!$C$5:$M$14,T62+1,FALSE),"")</f>
        <v/>
      </c>
      <c r="P62" s="102" t="str">
        <f>IF($D62='Risiko-Bewertungsmatrix'!$B$37,Q62,IF($D62='Risiko-Bewertungsmatrix'!$B$38,-Q62,""))</f>
        <v/>
      </c>
      <c r="Q62" s="40" t="str">
        <f t="shared" si="11"/>
        <v/>
      </c>
      <c r="R62" s="40" t="str">
        <f t="shared" si="12"/>
        <v/>
      </c>
      <c r="S62" s="23"/>
      <c r="T62" s="22"/>
      <c r="U62" s="38" t="str">
        <f t="shared" si="52"/>
        <v/>
      </c>
      <c r="V62" s="45" t="str">
        <f t="shared" si="53"/>
        <v/>
      </c>
      <c r="W62" s="27"/>
      <c r="X62" s="29"/>
      <c r="Y62" s="132" t="str">
        <f>IF(AA62&lt;&gt;"",VLOOKUP(AB62,'Risiko-Bewertungsmatrix'!$C$5:$M$14,AD62+1,FALSE),"")</f>
        <v/>
      </c>
      <c r="Z62" s="102" t="str">
        <f>IF($D62='Risiko-Bewertungsmatrix'!$B$37,AA62,IF($D62='Risiko-Bewertungsmatrix'!$B$38,-AA62,""))</f>
        <v/>
      </c>
      <c r="AA62" s="40" t="str">
        <f t="shared" si="17"/>
        <v/>
      </c>
      <c r="AB62" s="40" t="str">
        <f t="shared" si="44"/>
        <v/>
      </c>
      <c r="AC62" s="23"/>
      <c r="AD62" s="22"/>
      <c r="AE62" s="38" t="str">
        <f t="shared" si="54"/>
        <v/>
      </c>
      <c r="AF62" s="45" t="str">
        <f t="shared" si="55"/>
        <v/>
      </c>
      <c r="AG62" s="27"/>
      <c r="AH62" s="29"/>
      <c r="AI62" s="24"/>
      <c r="AJ62" s="31"/>
      <c r="AK62" s="33"/>
      <c r="AL62" s="25"/>
    </row>
    <row r="63" spans="2:38" x14ac:dyDescent="0.25">
      <c r="B63" s="19">
        <v>57</v>
      </c>
      <c r="C63" s="20"/>
      <c r="D63" s="153"/>
      <c r="E63" s="21"/>
      <c r="F63" s="21"/>
      <c r="G63" s="21"/>
      <c r="H63" s="21"/>
      <c r="I63" s="147"/>
      <c r="J63" s="22"/>
      <c r="K63" s="38" t="str">
        <f t="shared" si="48"/>
        <v/>
      </c>
      <c r="L63" s="39" t="str">
        <f t="shared" si="49"/>
        <v/>
      </c>
      <c r="M63" s="38" t="str">
        <f t="shared" si="50"/>
        <v/>
      </c>
      <c r="N63" s="64" t="str">
        <f t="shared" si="51"/>
        <v/>
      </c>
      <c r="O63" s="132" t="str">
        <f>IF(Q63&lt;&gt;"",VLOOKUP(R63,'Risiko-Bewertungsmatrix'!$C$5:$M$14,T63+1,FALSE),"")</f>
        <v/>
      </c>
      <c r="P63" s="102" t="str">
        <f>IF($D63='Risiko-Bewertungsmatrix'!$B$37,Q63,IF($D63='Risiko-Bewertungsmatrix'!$B$38,-Q63,""))</f>
        <v/>
      </c>
      <c r="Q63" s="40" t="str">
        <f t="shared" si="11"/>
        <v/>
      </c>
      <c r="R63" s="40" t="str">
        <f t="shared" si="12"/>
        <v/>
      </c>
      <c r="S63" s="23"/>
      <c r="T63" s="22"/>
      <c r="U63" s="38" t="str">
        <f t="shared" si="52"/>
        <v/>
      </c>
      <c r="V63" s="45" t="str">
        <f t="shared" si="53"/>
        <v/>
      </c>
      <c r="W63" s="27"/>
      <c r="X63" s="29"/>
      <c r="Y63" s="132" t="str">
        <f>IF(AA63&lt;&gt;"",VLOOKUP(AB63,'Risiko-Bewertungsmatrix'!$C$5:$M$14,AD63+1,FALSE),"")</f>
        <v/>
      </c>
      <c r="Z63" s="102" t="str">
        <f>IF($D63='Risiko-Bewertungsmatrix'!$B$37,AA63,IF($D63='Risiko-Bewertungsmatrix'!$B$38,-AA63,""))</f>
        <v/>
      </c>
      <c r="AA63" s="40" t="str">
        <f t="shared" si="17"/>
        <v/>
      </c>
      <c r="AB63" s="40" t="str">
        <f t="shared" si="44"/>
        <v/>
      </c>
      <c r="AC63" s="23"/>
      <c r="AD63" s="22"/>
      <c r="AE63" s="38" t="str">
        <f t="shared" si="54"/>
        <v/>
      </c>
      <c r="AF63" s="45" t="str">
        <f t="shared" si="55"/>
        <v/>
      </c>
      <c r="AG63" s="27"/>
      <c r="AH63" s="29"/>
      <c r="AI63" s="24"/>
      <c r="AJ63" s="31"/>
      <c r="AK63" s="33"/>
      <c r="AL63" s="25"/>
    </row>
    <row r="64" spans="2:38" x14ac:dyDescent="0.25">
      <c r="B64" s="19">
        <v>58</v>
      </c>
      <c r="C64" s="20"/>
      <c r="D64" s="153"/>
      <c r="E64" s="21"/>
      <c r="F64" s="21"/>
      <c r="G64" s="21"/>
      <c r="H64" s="21"/>
      <c r="I64" s="147"/>
      <c r="J64" s="22"/>
      <c r="K64" s="38" t="str">
        <f t="shared" si="48"/>
        <v/>
      </c>
      <c r="L64" s="39" t="str">
        <f t="shared" si="49"/>
        <v/>
      </c>
      <c r="M64" s="38" t="str">
        <f t="shared" si="50"/>
        <v/>
      </c>
      <c r="N64" s="64" t="str">
        <f t="shared" si="51"/>
        <v/>
      </c>
      <c r="O64" s="132" t="str">
        <f>IF(Q64&lt;&gt;"",VLOOKUP(R64,'Risiko-Bewertungsmatrix'!$C$5:$M$14,T64+1,FALSE),"")</f>
        <v/>
      </c>
      <c r="P64" s="102" t="str">
        <f>IF($D64='Risiko-Bewertungsmatrix'!$B$37,Q64,IF($D64='Risiko-Bewertungsmatrix'!$B$38,-Q64,""))</f>
        <v/>
      </c>
      <c r="Q64" s="40" t="str">
        <f t="shared" si="11"/>
        <v/>
      </c>
      <c r="R64" s="40" t="str">
        <f t="shared" si="12"/>
        <v/>
      </c>
      <c r="S64" s="23"/>
      <c r="T64" s="22"/>
      <c r="U64" s="38" t="str">
        <f t="shared" si="52"/>
        <v/>
      </c>
      <c r="V64" s="45" t="str">
        <f t="shared" si="53"/>
        <v/>
      </c>
      <c r="W64" s="27"/>
      <c r="X64" s="29"/>
      <c r="Y64" s="132" t="str">
        <f>IF(AA64&lt;&gt;"",VLOOKUP(AB64,'Risiko-Bewertungsmatrix'!$C$5:$M$14,AD64+1,FALSE),"")</f>
        <v/>
      </c>
      <c r="Z64" s="102" t="str">
        <f>IF($D64='Risiko-Bewertungsmatrix'!$B$37,AA64,IF($D64='Risiko-Bewertungsmatrix'!$B$38,-AA64,""))</f>
        <v/>
      </c>
      <c r="AA64" s="40" t="str">
        <f t="shared" si="17"/>
        <v/>
      </c>
      <c r="AB64" s="40" t="str">
        <f t="shared" si="44"/>
        <v/>
      </c>
      <c r="AC64" s="23"/>
      <c r="AD64" s="22"/>
      <c r="AE64" s="38" t="str">
        <f t="shared" si="54"/>
        <v/>
      </c>
      <c r="AF64" s="45" t="str">
        <f t="shared" si="55"/>
        <v/>
      </c>
      <c r="AG64" s="27"/>
      <c r="AH64" s="29"/>
      <c r="AI64" s="24"/>
      <c r="AJ64" s="31"/>
      <c r="AK64" s="33"/>
      <c r="AL64" s="25"/>
    </row>
    <row r="65" spans="2:38" x14ac:dyDescent="0.25">
      <c r="B65" s="19">
        <v>59</v>
      </c>
      <c r="C65" s="20"/>
      <c r="D65" s="153"/>
      <c r="E65" s="21"/>
      <c r="F65" s="21"/>
      <c r="G65" s="21"/>
      <c r="H65" s="21"/>
      <c r="I65" s="147"/>
      <c r="J65" s="22"/>
      <c r="K65" s="38" t="str">
        <f t="shared" si="48"/>
        <v/>
      </c>
      <c r="L65" s="39" t="str">
        <f t="shared" si="49"/>
        <v/>
      </c>
      <c r="M65" s="38" t="str">
        <f t="shared" si="50"/>
        <v/>
      </c>
      <c r="N65" s="64" t="str">
        <f t="shared" si="51"/>
        <v/>
      </c>
      <c r="O65" s="132" t="str">
        <f>IF(Q65&lt;&gt;"",VLOOKUP(R65,'Risiko-Bewertungsmatrix'!$C$5:$M$14,T65+1,FALSE),"")</f>
        <v/>
      </c>
      <c r="P65" s="102" t="str">
        <f>IF($D65='Risiko-Bewertungsmatrix'!$B$37,Q65,IF($D65='Risiko-Bewertungsmatrix'!$B$38,-Q65,""))</f>
        <v/>
      </c>
      <c r="Q65" s="40" t="str">
        <f t="shared" si="11"/>
        <v/>
      </c>
      <c r="R65" s="40" t="str">
        <f t="shared" si="12"/>
        <v/>
      </c>
      <c r="S65" s="23"/>
      <c r="T65" s="22"/>
      <c r="U65" s="38" t="str">
        <f t="shared" si="52"/>
        <v/>
      </c>
      <c r="V65" s="45" t="str">
        <f t="shared" si="53"/>
        <v/>
      </c>
      <c r="W65" s="27"/>
      <c r="X65" s="29"/>
      <c r="Y65" s="132" t="str">
        <f>IF(AA65&lt;&gt;"",VLOOKUP(AB65,'Risiko-Bewertungsmatrix'!$C$5:$M$14,AD65+1,FALSE),"")</f>
        <v/>
      </c>
      <c r="Z65" s="102" t="str">
        <f>IF($D65='Risiko-Bewertungsmatrix'!$B$37,AA65,IF($D65='Risiko-Bewertungsmatrix'!$B$38,-AA65,""))</f>
        <v/>
      </c>
      <c r="AA65" s="40" t="str">
        <f t="shared" si="17"/>
        <v/>
      </c>
      <c r="AB65" s="40" t="str">
        <f t="shared" si="44"/>
        <v/>
      </c>
      <c r="AC65" s="23"/>
      <c r="AD65" s="22"/>
      <c r="AE65" s="38" t="str">
        <f t="shared" si="54"/>
        <v/>
      </c>
      <c r="AF65" s="45" t="str">
        <f t="shared" si="55"/>
        <v/>
      </c>
      <c r="AG65" s="27"/>
      <c r="AH65" s="29"/>
      <c r="AI65" s="24"/>
      <c r="AJ65" s="31"/>
      <c r="AK65" s="33"/>
      <c r="AL65" s="25"/>
    </row>
    <row r="66" spans="2:38" x14ac:dyDescent="0.25">
      <c r="B66" s="19">
        <v>60</v>
      </c>
      <c r="C66" s="20"/>
      <c r="D66" s="153"/>
      <c r="E66" s="21"/>
      <c r="F66" s="21"/>
      <c r="G66" s="21"/>
      <c r="H66" s="21"/>
      <c r="I66" s="147"/>
      <c r="J66" s="22"/>
      <c r="K66" s="38" t="str">
        <f t="shared" si="48"/>
        <v/>
      </c>
      <c r="L66" s="39" t="str">
        <f t="shared" si="49"/>
        <v/>
      </c>
      <c r="M66" s="38" t="str">
        <f t="shared" si="50"/>
        <v/>
      </c>
      <c r="N66" s="64" t="str">
        <f t="shared" si="51"/>
        <v/>
      </c>
      <c r="O66" s="132" t="str">
        <f>IF(Q66&lt;&gt;"",VLOOKUP(R66,'Risiko-Bewertungsmatrix'!$C$5:$M$14,T66+1,FALSE),"")</f>
        <v/>
      </c>
      <c r="P66" s="102" t="str">
        <f>IF($D66='Risiko-Bewertungsmatrix'!$B$37,Q66,IF($D66='Risiko-Bewertungsmatrix'!$B$38,-Q66,""))</f>
        <v/>
      </c>
      <c r="Q66" s="40" t="str">
        <f t="shared" si="11"/>
        <v/>
      </c>
      <c r="R66" s="40" t="str">
        <f t="shared" si="12"/>
        <v/>
      </c>
      <c r="S66" s="23"/>
      <c r="T66" s="22"/>
      <c r="U66" s="38" t="str">
        <f t="shared" si="52"/>
        <v/>
      </c>
      <c r="V66" s="45" t="str">
        <f t="shared" si="53"/>
        <v/>
      </c>
      <c r="W66" s="27"/>
      <c r="X66" s="29"/>
      <c r="Y66" s="132" t="str">
        <f>IF(AA66&lt;&gt;"",VLOOKUP(AB66,'Risiko-Bewertungsmatrix'!$C$5:$M$14,AD66+1,FALSE),"")</f>
        <v/>
      </c>
      <c r="Z66" s="102" t="str">
        <f>IF($D66='Risiko-Bewertungsmatrix'!$B$37,AA66,IF($D66='Risiko-Bewertungsmatrix'!$B$38,-AA66,""))</f>
        <v/>
      </c>
      <c r="AA66" s="40" t="str">
        <f t="shared" si="17"/>
        <v/>
      </c>
      <c r="AB66" s="40" t="str">
        <f t="shared" si="44"/>
        <v/>
      </c>
      <c r="AC66" s="23"/>
      <c r="AD66" s="22"/>
      <c r="AE66" s="38" t="str">
        <f t="shared" si="54"/>
        <v/>
      </c>
      <c r="AF66" s="45" t="str">
        <f t="shared" si="55"/>
        <v/>
      </c>
      <c r="AG66" s="27"/>
      <c r="AH66" s="29"/>
      <c r="AI66" s="24"/>
      <c r="AJ66" s="31"/>
      <c r="AK66" s="33"/>
      <c r="AL66" s="25"/>
    </row>
    <row r="67" spans="2:38" x14ac:dyDescent="0.25">
      <c r="B67" s="19">
        <v>61</v>
      </c>
      <c r="C67" s="20"/>
      <c r="D67" s="153"/>
      <c r="E67" s="21"/>
      <c r="F67" s="21"/>
      <c r="G67" s="21"/>
      <c r="H67" s="21"/>
      <c r="I67" s="147"/>
      <c r="J67" s="22"/>
      <c r="K67" s="38" t="str">
        <f t="shared" si="48"/>
        <v/>
      </c>
      <c r="L67" s="39" t="str">
        <f t="shared" si="49"/>
        <v/>
      </c>
      <c r="M67" s="38" t="str">
        <f t="shared" si="50"/>
        <v/>
      </c>
      <c r="N67" s="64" t="str">
        <f t="shared" si="51"/>
        <v/>
      </c>
      <c r="O67" s="132" t="str">
        <f>IF(Q67&lt;&gt;"",VLOOKUP(R67,'Risiko-Bewertungsmatrix'!$C$5:$M$14,T67+1,FALSE),"")</f>
        <v/>
      </c>
      <c r="P67" s="102" t="str">
        <f>IF($D67='Risiko-Bewertungsmatrix'!$B$37,Q67,IF($D67='Risiko-Bewertungsmatrix'!$B$38,-Q67,""))</f>
        <v/>
      </c>
      <c r="Q67" s="40" t="str">
        <f t="shared" si="11"/>
        <v/>
      </c>
      <c r="R67" s="40" t="str">
        <f t="shared" si="12"/>
        <v/>
      </c>
      <c r="S67" s="23"/>
      <c r="T67" s="22"/>
      <c r="U67" s="38" t="str">
        <f t="shared" si="52"/>
        <v/>
      </c>
      <c r="V67" s="45" t="str">
        <f t="shared" si="53"/>
        <v/>
      </c>
      <c r="W67" s="27"/>
      <c r="X67" s="29"/>
      <c r="Y67" s="132" t="str">
        <f>IF(AA67&lt;&gt;"",VLOOKUP(AB67,'Risiko-Bewertungsmatrix'!$C$5:$M$14,AD67+1,FALSE),"")</f>
        <v/>
      </c>
      <c r="Z67" s="102" t="str">
        <f>IF($D67='Risiko-Bewertungsmatrix'!$B$37,AA67,IF($D67='Risiko-Bewertungsmatrix'!$B$38,-AA67,""))</f>
        <v/>
      </c>
      <c r="AA67" s="40" t="str">
        <f t="shared" si="17"/>
        <v/>
      </c>
      <c r="AB67" s="40" t="str">
        <f t="shared" si="44"/>
        <v/>
      </c>
      <c r="AC67" s="23"/>
      <c r="AD67" s="22"/>
      <c r="AE67" s="38" t="str">
        <f t="shared" si="54"/>
        <v/>
      </c>
      <c r="AF67" s="45" t="str">
        <f t="shared" si="55"/>
        <v/>
      </c>
      <c r="AG67" s="27"/>
      <c r="AH67" s="29"/>
      <c r="AI67" s="24"/>
      <c r="AJ67" s="31"/>
      <c r="AK67" s="33"/>
      <c r="AL67" s="25"/>
    </row>
    <row r="68" spans="2:38" x14ac:dyDescent="0.25">
      <c r="B68" s="19">
        <v>62</v>
      </c>
      <c r="C68" s="20"/>
      <c r="D68" s="153"/>
      <c r="E68" s="21"/>
      <c r="F68" s="21"/>
      <c r="G68" s="21"/>
      <c r="H68" s="21"/>
      <c r="I68" s="147"/>
      <c r="J68" s="22"/>
      <c r="K68" s="38" t="str">
        <f t="shared" si="48"/>
        <v/>
      </c>
      <c r="L68" s="39" t="str">
        <f t="shared" si="49"/>
        <v/>
      </c>
      <c r="M68" s="38" t="str">
        <f t="shared" si="50"/>
        <v/>
      </c>
      <c r="N68" s="64" t="str">
        <f t="shared" si="51"/>
        <v/>
      </c>
      <c r="O68" s="132" t="str">
        <f>IF(Q68&lt;&gt;"",VLOOKUP(R68,'Risiko-Bewertungsmatrix'!$C$5:$M$14,T68+1,FALSE),"")</f>
        <v/>
      </c>
      <c r="P68" s="102" t="str">
        <f>IF($D68='Risiko-Bewertungsmatrix'!$B$37,Q68,IF($D68='Risiko-Bewertungsmatrix'!$B$38,-Q68,""))</f>
        <v/>
      </c>
      <c r="Q68" s="40" t="str">
        <f t="shared" si="11"/>
        <v/>
      </c>
      <c r="R68" s="40" t="str">
        <f t="shared" si="12"/>
        <v/>
      </c>
      <c r="S68" s="23"/>
      <c r="T68" s="22"/>
      <c r="U68" s="38" t="str">
        <f t="shared" si="52"/>
        <v/>
      </c>
      <c r="V68" s="45" t="str">
        <f t="shared" si="53"/>
        <v/>
      </c>
      <c r="W68" s="27"/>
      <c r="X68" s="29"/>
      <c r="Y68" s="132" t="str">
        <f>IF(AA68&lt;&gt;"",VLOOKUP(AB68,'Risiko-Bewertungsmatrix'!$C$5:$M$14,AD68+1,FALSE),"")</f>
        <v/>
      </c>
      <c r="Z68" s="102" t="str">
        <f>IF($D68='Risiko-Bewertungsmatrix'!$B$37,AA68,IF($D68='Risiko-Bewertungsmatrix'!$B$38,-AA68,""))</f>
        <v/>
      </c>
      <c r="AA68" s="40" t="str">
        <f t="shared" si="17"/>
        <v/>
      </c>
      <c r="AB68" s="40" t="str">
        <f t="shared" si="44"/>
        <v/>
      </c>
      <c r="AC68" s="23"/>
      <c r="AD68" s="22"/>
      <c r="AE68" s="38" t="str">
        <f t="shared" si="54"/>
        <v/>
      </c>
      <c r="AF68" s="45" t="str">
        <f t="shared" si="55"/>
        <v/>
      </c>
      <c r="AG68" s="27"/>
      <c r="AH68" s="29"/>
      <c r="AI68" s="24"/>
      <c r="AJ68" s="31"/>
      <c r="AK68" s="33"/>
      <c r="AL68" s="25"/>
    </row>
    <row r="69" spans="2:38" x14ac:dyDescent="0.25">
      <c r="B69" s="19">
        <v>63</v>
      </c>
      <c r="C69" s="20"/>
      <c r="D69" s="153"/>
      <c r="E69" s="21"/>
      <c r="F69" s="21"/>
      <c r="G69" s="21"/>
      <c r="H69" s="21"/>
      <c r="I69" s="147"/>
      <c r="J69" s="22"/>
      <c r="K69" s="38" t="str">
        <f t="shared" si="48"/>
        <v/>
      </c>
      <c r="L69" s="39" t="str">
        <f t="shared" si="49"/>
        <v/>
      </c>
      <c r="M69" s="38" t="str">
        <f t="shared" si="50"/>
        <v/>
      </c>
      <c r="N69" s="64" t="str">
        <f t="shared" si="51"/>
        <v/>
      </c>
      <c r="O69" s="132" t="str">
        <f>IF(Q69&lt;&gt;"",VLOOKUP(R69,'Risiko-Bewertungsmatrix'!$C$5:$M$14,T69+1,FALSE),"")</f>
        <v/>
      </c>
      <c r="P69" s="102" t="str">
        <f>IF($D69='Risiko-Bewertungsmatrix'!$B$37,Q69,IF($D69='Risiko-Bewertungsmatrix'!$B$38,-Q69,""))</f>
        <v/>
      </c>
      <c r="Q69" s="40" t="str">
        <f t="shared" si="11"/>
        <v/>
      </c>
      <c r="R69" s="40" t="str">
        <f t="shared" si="12"/>
        <v/>
      </c>
      <c r="S69" s="23"/>
      <c r="T69" s="22"/>
      <c r="U69" s="38" t="str">
        <f t="shared" si="52"/>
        <v/>
      </c>
      <c r="V69" s="45" t="str">
        <f t="shared" si="53"/>
        <v/>
      </c>
      <c r="W69" s="27"/>
      <c r="X69" s="29"/>
      <c r="Y69" s="132" t="str">
        <f>IF(AA69&lt;&gt;"",VLOOKUP(AB69,'Risiko-Bewertungsmatrix'!$C$5:$M$14,AD69+1,FALSE),"")</f>
        <v/>
      </c>
      <c r="Z69" s="102" t="str">
        <f>IF($D69='Risiko-Bewertungsmatrix'!$B$37,AA69,IF($D69='Risiko-Bewertungsmatrix'!$B$38,-AA69,""))</f>
        <v/>
      </c>
      <c r="AA69" s="40" t="str">
        <f t="shared" si="17"/>
        <v/>
      </c>
      <c r="AB69" s="40" t="str">
        <f t="shared" si="44"/>
        <v/>
      </c>
      <c r="AC69" s="23"/>
      <c r="AD69" s="22"/>
      <c r="AE69" s="38" t="str">
        <f t="shared" si="54"/>
        <v/>
      </c>
      <c r="AF69" s="45" t="str">
        <f t="shared" si="55"/>
        <v/>
      </c>
      <c r="AG69" s="27"/>
      <c r="AH69" s="29"/>
      <c r="AI69" s="24"/>
      <c r="AJ69" s="31"/>
      <c r="AK69" s="33"/>
      <c r="AL69" s="25"/>
    </row>
    <row r="70" spans="2:38" x14ac:dyDescent="0.25">
      <c r="B70" s="19">
        <v>64</v>
      </c>
      <c r="C70" s="20"/>
      <c r="D70" s="153"/>
      <c r="E70" s="21"/>
      <c r="F70" s="21"/>
      <c r="G70" s="21"/>
      <c r="H70" s="21"/>
      <c r="I70" s="147"/>
      <c r="J70" s="22"/>
      <c r="K70" s="38" t="str">
        <f t="shared" si="48"/>
        <v/>
      </c>
      <c r="L70" s="39" t="str">
        <f t="shared" si="49"/>
        <v/>
      </c>
      <c r="M70" s="38" t="str">
        <f t="shared" si="50"/>
        <v/>
      </c>
      <c r="N70" s="64" t="str">
        <f t="shared" si="51"/>
        <v/>
      </c>
      <c r="O70" s="132" t="str">
        <f>IF(Q70&lt;&gt;"",VLOOKUP(R70,'Risiko-Bewertungsmatrix'!$C$5:$M$14,T70+1,FALSE),"")</f>
        <v/>
      </c>
      <c r="P70" s="102" t="str">
        <f>IF($D70='Risiko-Bewertungsmatrix'!$B$37,Q70,IF($D70='Risiko-Bewertungsmatrix'!$B$38,-Q70,""))</f>
        <v/>
      </c>
      <c r="Q70" s="40" t="str">
        <f t="shared" si="11"/>
        <v/>
      </c>
      <c r="R70" s="40" t="str">
        <f t="shared" si="12"/>
        <v/>
      </c>
      <c r="S70" s="23"/>
      <c r="T70" s="22"/>
      <c r="U70" s="38" t="str">
        <f t="shared" si="52"/>
        <v/>
      </c>
      <c r="V70" s="45" t="str">
        <f t="shared" si="53"/>
        <v/>
      </c>
      <c r="W70" s="27"/>
      <c r="X70" s="29"/>
      <c r="Y70" s="132" t="str">
        <f>IF(AA70&lt;&gt;"",VLOOKUP(AB70,'Risiko-Bewertungsmatrix'!$C$5:$M$14,AD70+1,FALSE),"")</f>
        <v/>
      </c>
      <c r="Z70" s="102" t="str">
        <f>IF($D70='Risiko-Bewertungsmatrix'!$B$37,AA70,IF($D70='Risiko-Bewertungsmatrix'!$B$38,-AA70,""))</f>
        <v/>
      </c>
      <c r="AA70" s="40" t="str">
        <f t="shared" si="17"/>
        <v/>
      </c>
      <c r="AB70" s="40" t="str">
        <f t="shared" si="44"/>
        <v/>
      </c>
      <c r="AC70" s="23"/>
      <c r="AD70" s="22"/>
      <c r="AE70" s="38" t="str">
        <f t="shared" si="54"/>
        <v/>
      </c>
      <c r="AF70" s="45" t="str">
        <f t="shared" si="55"/>
        <v/>
      </c>
      <c r="AG70" s="27"/>
      <c r="AH70" s="29"/>
      <c r="AI70" s="24"/>
      <c r="AJ70" s="31"/>
      <c r="AK70" s="33"/>
      <c r="AL70" s="25"/>
    </row>
    <row r="71" spans="2:38" x14ac:dyDescent="0.25">
      <c r="B71" s="19">
        <v>65</v>
      </c>
      <c r="C71" s="20"/>
      <c r="D71" s="153"/>
      <c r="E71" s="21"/>
      <c r="F71" s="21"/>
      <c r="G71" s="21"/>
      <c r="H71" s="21"/>
      <c r="I71" s="147"/>
      <c r="J71" s="22"/>
      <c r="K71" s="38" t="str">
        <f t="shared" si="48"/>
        <v/>
      </c>
      <c r="L71" s="39" t="str">
        <f t="shared" si="49"/>
        <v/>
      </c>
      <c r="M71" s="38" t="str">
        <f t="shared" si="50"/>
        <v/>
      </c>
      <c r="N71" s="64" t="str">
        <f t="shared" si="51"/>
        <v/>
      </c>
      <c r="O71" s="132" t="str">
        <f>IF(Q71&lt;&gt;"",VLOOKUP(R71,'Risiko-Bewertungsmatrix'!$C$5:$M$14,T71+1,FALSE),"")</f>
        <v/>
      </c>
      <c r="P71" s="102" t="str">
        <f>IF($D71='Risiko-Bewertungsmatrix'!$B$37,Q71,IF($D71='Risiko-Bewertungsmatrix'!$B$38,-Q71,""))</f>
        <v/>
      </c>
      <c r="Q71" s="40" t="str">
        <f t="shared" si="11"/>
        <v/>
      </c>
      <c r="R71" s="40" t="str">
        <f t="shared" si="12"/>
        <v/>
      </c>
      <c r="S71" s="23"/>
      <c r="T71" s="22"/>
      <c r="U71" s="38" t="str">
        <f t="shared" si="52"/>
        <v/>
      </c>
      <c r="V71" s="45" t="str">
        <f t="shared" si="53"/>
        <v/>
      </c>
      <c r="W71" s="27"/>
      <c r="X71" s="29"/>
      <c r="Y71" s="132" t="str">
        <f>IF(AA71&lt;&gt;"",VLOOKUP(AB71,'Risiko-Bewertungsmatrix'!$C$5:$M$14,AD71+1,FALSE),"")</f>
        <v/>
      </c>
      <c r="Z71" s="102" t="str">
        <f>IF($D71='Risiko-Bewertungsmatrix'!$B$37,AA71,IF($D71='Risiko-Bewertungsmatrix'!$B$38,-AA71,""))</f>
        <v/>
      </c>
      <c r="AA71" s="40" t="str">
        <f t="shared" si="17"/>
        <v/>
      </c>
      <c r="AB71" s="40" t="str">
        <f t="shared" si="44"/>
        <v/>
      </c>
      <c r="AC71" s="23"/>
      <c r="AD71" s="22"/>
      <c r="AE71" s="38" t="str">
        <f t="shared" si="54"/>
        <v/>
      </c>
      <c r="AF71" s="45" t="str">
        <f t="shared" si="55"/>
        <v/>
      </c>
      <c r="AG71" s="27"/>
      <c r="AH71" s="29"/>
      <c r="AI71" s="24"/>
      <c r="AJ71" s="31"/>
      <c r="AK71" s="33"/>
      <c r="AL71" s="25"/>
    </row>
    <row r="72" spans="2:38" x14ac:dyDescent="0.25">
      <c r="B72" s="19">
        <v>66</v>
      </c>
      <c r="C72" s="20"/>
      <c r="D72" s="153"/>
      <c r="E72" s="21"/>
      <c r="F72" s="21"/>
      <c r="G72" s="21"/>
      <c r="H72" s="21"/>
      <c r="I72" s="147"/>
      <c r="J72" s="22"/>
      <c r="K72" s="38" t="str">
        <f t="shared" si="48"/>
        <v/>
      </c>
      <c r="L72" s="39" t="str">
        <f t="shared" si="49"/>
        <v/>
      </c>
      <c r="M72" s="38" t="str">
        <f t="shared" si="50"/>
        <v/>
      </c>
      <c r="N72" s="64" t="str">
        <f t="shared" si="51"/>
        <v/>
      </c>
      <c r="O72" s="132" t="str">
        <f>IF(Q72&lt;&gt;"",VLOOKUP(R72,'Risiko-Bewertungsmatrix'!$C$5:$M$14,T72+1,FALSE),"")</f>
        <v/>
      </c>
      <c r="P72" s="102" t="str">
        <f>IF($D72='Risiko-Bewertungsmatrix'!$B$37,Q72,IF($D72='Risiko-Bewertungsmatrix'!$B$38,-Q72,""))</f>
        <v/>
      </c>
      <c r="Q72" s="40" t="str">
        <f t="shared" si="11"/>
        <v/>
      </c>
      <c r="R72" s="40" t="str">
        <f t="shared" si="12"/>
        <v/>
      </c>
      <c r="S72" s="23"/>
      <c r="T72" s="22"/>
      <c r="U72" s="38" t="str">
        <f t="shared" si="52"/>
        <v/>
      </c>
      <c r="V72" s="45" t="str">
        <f t="shared" si="53"/>
        <v/>
      </c>
      <c r="W72" s="27"/>
      <c r="X72" s="29"/>
      <c r="Y72" s="132" t="str">
        <f>IF(AA72&lt;&gt;"",VLOOKUP(AB72,'Risiko-Bewertungsmatrix'!$C$5:$M$14,AD72+1,FALSE),"")</f>
        <v/>
      </c>
      <c r="Z72" s="102" t="str">
        <f>IF($D72='Risiko-Bewertungsmatrix'!$B$37,AA72,IF($D72='Risiko-Bewertungsmatrix'!$B$38,-AA72,""))</f>
        <v/>
      </c>
      <c r="AA72" s="40" t="str">
        <f t="shared" si="17"/>
        <v/>
      </c>
      <c r="AB72" s="40" t="str">
        <f t="shared" si="44"/>
        <v/>
      </c>
      <c r="AC72" s="23"/>
      <c r="AD72" s="22"/>
      <c r="AE72" s="38" t="str">
        <f t="shared" si="54"/>
        <v/>
      </c>
      <c r="AF72" s="45" t="str">
        <f t="shared" si="55"/>
        <v/>
      </c>
      <c r="AG72" s="27"/>
      <c r="AH72" s="29"/>
      <c r="AI72" s="24"/>
      <c r="AJ72" s="31"/>
      <c r="AK72" s="33"/>
      <c r="AL72" s="25"/>
    </row>
    <row r="73" spans="2:38" x14ac:dyDescent="0.25">
      <c r="B73" s="19">
        <v>67</v>
      </c>
      <c r="C73" s="20"/>
      <c r="D73" s="153"/>
      <c r="E73" s="21"/>
      <c r="F73" s="21"/>
      <c r="G73" s="21"/>
      <c r="H73" s="21"/>
      <c r="I73" s="147"/>
      <c r="J73" s="22"/>
      <c r="K73" s="38" t="str">
        <f t="shared" si="48"/>
        <v/>
      </c>
      <c r="L73" s="39" t="str">
        <f t="shared" si="49"/>
        <v/>
      </c>
      <c r="M73" s="38" t="str">
        <f t="shared" si="50"/>
        <v/>
      </c>
      <c r="N73" s="64" t="str">
        <f t="shared" si="51"/>
        <v/>
      </c>
      <c r="O73" s="132" t="str">
        <f>IF(Q73&lt;&gt;"",VLOOKUP(R73,'Risiko-Bewertungsmatrix'!$C$5:$M$14,T73+1,FALSE),"")</f>
        <v/>
      </c>
      <c r="P73" s="102" t="str">
        <f>IF($D73='Risiko-Bewertungsmatrix'!$B$37,Q73,IF($D73='Risiko-Bewertungsmatrix'!$B$38,-Q73,""))</f>
        <v/>
      </c>
      <c r="Q73" s="40" t="str">
        <f t="shared" si="11"/>
        <v/>
      </c>
      <c r="R73" s="40" t="str">
        <f t="shared" si="12"/>
        <v/>
      </c>
      <c r="S73" s="23"/>
      <c r="T73" s="22"/>
      <c r="U73" s="38" t="str">
        <f t="shared" si="52"/>
        <v/>
      </c>
      <c r="V73" s="45" t="str">
        <f t="shared" si="53"/>
        <v/>
      </c>
      <c r="W73" s="27"/>
      <c r="X73" s="29"/>
      <c r="Y73" s="132" t="str">
        <f>IF(AA73&lt;&gt;"",VLOOKUP(AB73,'Risiko-Bewertungsmatrix'!$C$5:$M$14,AD73+1,FALSE),"")</f>
        <v/>
      </c>
      <c r="Z73" s="102" t="str">
        <f>IF($D73='Risiko-Bewertungsmatrix'!$B$37,AA73,IF($D73='Risiko-Bewertungsmatrix'!$B$38,-AA73,""))</f>
        <v/>
      </c>
      <c r="AA73" s="40" t="str">
        <f t="shared" si="17"/>
        <v/>
      </c>
      <c r="AB73" s="40" t="str">
        <f t="shared" si="44"/>
        <v/>
      </c>
      <c r="AC73" s="23"/>
      <c r="AD73" s="22"/>
      <c r="AE73" s="38" t="str">
        <f t="shared" si="54"/>
        <v/>
      </c>
      <c r="AF73" s="45" t="str">
        <f t="shared" si="55"/>
        <v/>
      </c>
      <c r="AG73" s="27"/>
      <c r="AH73" s="29"/>
      <c r="AI73" s="24"/>
      <c r="AJ73" s="31"/>
      <c r="AK73" s="33"/>
      <c r="AL73" s="25"/>
    </row>
    <row r="74" spans="2:38" x14ac:dyDescent="0.25">
      <c r="B74" s="19">
        <v>68</v>
      </c>
      <c r="C74" s="20"/>
      <c r="D74" s="153"/>
      <c r="E74" s="21"/>
      <c r="F74" s="21"/>
      <c r="G74" s="21"/>
      <c r="H74" s="21"/>
      <c r="I74" s="147"/>
      <c r="J74" s="22"/>
      <c r="K74" s="38" t="str">
        <f t="shared" si="48"/>
        <v/>
      </c>
      <c r="L74" s="39" t="str">
        <f t="shared" si="49"/>
        <v/>
      </c>
      <c r="M74" s="38" t="str">
        <f t="shared" si="50"/>
        <v/>
      </c>
      <c r="N74" s="64" t="str">
        <f t="shared" si="51"/>
        <v/>
      </c>
      <c r="O74" s="132" t="str">
        <f>IF(Q74&lt;&gt;"",VLOOKUP(R74,'Risiko-Bewertungsmatrix'!$C$5:$M$14,T74+1,FALSE),"")</f>
        <v/>
      </c>
      <c r="P74" s="102" t="str">
        <f>IF($D74='Risiko-Bewertungsmatrix'!$B$37,Q74,IF($D74='Risiko-Bewertungsmatrix'!$B$38,-Q74,""))</f>
        <v/>
      </c>
      <c r="Q74" s="40" t="str">
        <f t="shared" si="11"/>
        <v/>
      </c>
      <c r="R74" s="40" t="str">
        <f t="shared" si="12"/>
        <v/>
      </c>
      <c r="S74" s="23"/>
      <c r="T74" s="22"/>
      <c r="U74" s="38" t="str">
        <f t="shared" si="52"/>
        <v/>
      </c>
      <c r="V74" s="45" t="str">
        <f t="shared" si="53"/>
        <v/>
      </c>
      <c r="W74" s="27"/>
      <c r="X74" s="29"/>
      <c r="Y74" s="132" t="str">
        <f>IF(AA74&lt;&gt;"",VLOOKUP(AB74,'Risiko-Bewertungsmatrix'!$C$5:$M$14,AD74+1,FALSE),"")</f>
        <v/>
      </c>
      <c r="Z74" s="102" t="str">
        <f>IF($D74='Risiko-Bewertungsmatrix'!$B$37,AA74,IF($D74='Risiko-Bewertungsmatrix'!$B$38,-AA74,""))</f>
        <v/>
      </c>
      <c r="AA74" s="40" t="str">
        <f t="shared" si="17"/>
        <v/>
      </c>
      <c r="AB74" s="40" t="str">
        <f t="shared" si="44"/>
        <v/>
      </c>
      <c r="AC74" s="23"/>
      <c r="AD74" s="22"/>
      <c r="AE74" s="38" t="str">
        <f t="shared" si="54"/>
        <v/>
      </c>
      <c r="AF74" s="45" t="str">
        <f t="shared" si="55"/>
        <v/>
      </c>
      <c r="AG74" s="27"/>
      <c r="AH74" s="29"/>
      <c r="AI74" s="24"/>
      <c r="AJ74" s="31"/>
      <c r="AK74" s="33"/>
      <c r="AL74" s="25"/>
    </row>
    <row r="75" spans="2:38" x14ac:dyDescent="0.25">
      <c r="B75" s="19">
        <v>69</v>
      </c>
      <c r="C75" s="20"/>
      <c r="D75" s="153"/>
      <c r="E75" s="21"/>
      <c r="F75" s="21"/>
      <c r="G75" s="21"/>
      <c r="H75" s="21"/>
      <c r="I75" s="147"/>
      <c r="J75" s="22"/>
      <c r="K75" s="38" t="str">
        <f t="shared" si="48"/>
        <v/>
      </c>
      <c r="L75" s="39" t="str">
        <f t="shared" si="49"/>
        <v/>
      </c>
      <c r="M75" s="38" t="str">
        <f t="shared" si="50"/>
        <v/>
      </c>
      <c r="N75" s="64" t="str">
        <f t="shared" si="51"/>
        <v/>
      </c>
      <c r="O75" s="132" t="str">
        <f>IF(Q75&lt;&gt;"",VLOOKUP(R75,'Risiko-Bewertungsmatrix'!$C$5:$M$14,T75+1,FALSE),"")</f>
        <v/>
      </c>
      <c r="P75" s="102" t="str">
        <f>IF($D75='Risiko-Bewertungsmatrix'!$B$37,Q75,IF($D75='Risiko-Bewertungsmatrix'!$B$38,-Q75,""))</f>
        <v/>
      </c>
      <c r="Q75" s="40" t="str">
        <f t="shared" ref="Q75:Q111" si="56">IF(S75&lt;&gt;"",R75*T75,"")</f>
        <v/>
      </c>
      <c r="R75" s="40" t="str">
        <f t="shared" ref="R75:R111" si="57">IF(S75&lt;&gt;"",MIN(INT(S75*10+1),10),"")</f>
        <v/>
      </c>
      <c r="S75" s="23"/>
      <c r="T75" s="22"/>
      <c r="U75" s="38" t="str">
        <f t="shared" si="52"/>
        <v/>
      </c>
      <c r="V75" s="45" t="str">
        <f t="shared" si="53"/>
        <v/>
      </c>
      <c r="W75" s="27"/>
      <c r="X75" s="29"/>
      <c r="Y75" s="132" t="str">
        <f>IF(AA75&lt;&gt;"",VLOOKUP(AB75,'Risiko-Bewertungsmatrix'!$C$5:$M$14,AD75+1,FALSE),"")</f>
        <v/>
      </c>
      <c r="Z75" s="102" t="str">
        <f>IF($D75='Risiko-Bewertungsmatrix'!$B$37,AA75,IF($D75='Risiko-Bewertungsmatrix'!$B$38,-AA75,""))</f>
        <v/>
      </c>
      <c r="AA75" s="40" t="str">
        <f t="shared" si="17"/>
        <v/>
      </c>
      <c r="AB75" s="40" t="str">
        <f t="shared" si="44"/>
        <v/>
      </c>
      <c r="AC75" s="23"/>
      <c r="AD75" s="22"/>
      <c r="AE75" s="38" t="str">
        <f t="shared" si="54"/>
        <v/>
      </c>
      <c r="AF75" s="45" t="str">
        <f t="shared" si="55"/>
        <v/>
      </c>
      <c r="AG75" s="27"/>
      <c r="AH75" s="29"/>
      <c r="AI75" s="24"/>
      <c r="AJ75" s="31"/>
      <c r="AK75" s="33"/>
      <c r="AL75" s="25"/>
    </row>
    <row r="76" spans="2:38" x14ac:dyDescent="0.25">
      <c r="B76" s="19">
        <v>70</v>
      </c>
      <c r="C76" s="20"/>
      <c r="D76" s="153"/>
      <c r="E76" s="21"/>
      <c r="F76" s="21"/>
      <c r="G76" s="21"/>
      <c r="H76" s="21"/>
      <c r="I76" s="147"/>
      <c r="J76" s="22"/>
      <c r="K76" s="38" t="str">
        <f t="shared" ref="K76:K111" si="58">IF(AE76&lt;&gt;"",AE76-U76,"")</f>
        <v/>
      </c>
      <c r="L76" s="39" t="str">
        <f t="shared" ref="L76:L111" si="59">IF(AF76&lt;&gt;"",AF76-V76,"")</f>
        <v/>
      </c>
      <c r="M76" s="38" t="str">
        <f t="shared" ref="M76:M111" si="60">IF(AE76&lt;&gt;"",AE76,U76)</f>
        <v/>
      </c>
      <c r="N76" s="64" t="str">
        <f t="shared" ref="N76:N111" si="61">IF(AF76&lt;&gt;"",AF76,V76)</f>
        <v/>
      </c>
      <c r="O76" s="132" t="str">
        <f>IF(Q76&lt;&gt;"",VLOOKUP(R76,'Risiko-Bewertungsmatrix'!$C$5:$M$14,T76+1,FALSE),"")</f>
        <v/>
      </c>
      <c r="P76" s="102" t="str">
        <f>IF($D76='Risiko-Bewertungsmatrix'!$B$37,Q76,IF($D76='Risiko-Bewertungsmatrix'!$B$38,-Q76,""))</f>
        <v/>
      </c>
      <c r="Q76" s="40" t="str">
        <f t="shared" si="56"/>
        <v/>
      </c>
      <c r="R76" s="40" t="str">
        <f t="shared" si="57"/>
        <v/>
      </c>
      <c r="S76" s="23"/>
      <c r="T76" s="22"/>
      <c r="U76" s="38" t="str">
        <f t="shared" ref="U76:U111" si="62">IF(W76&lt;&gt;"",$S76*W76,"")</f>
        <v/>
      </c>
      <c r="V76" s="45" t="str">
        <f t="shared" ref="V76:V111" si="63">IF(X76&lt;&gt;"",$S76*X76,"")</f>
        <v/>
      </c>
      <c r="W76" s="27"/>
      <c r="X76" s="29"/>
      <c r="Y76" s="132" t="str">
        <f>IF(AA76&lt;&gt;"",VLOOKUP(AB76,'Risiko-Bewertungsmatrix'!$C$5:$M$14,AD76+1,FALSE),"")</f>
        <v/>
      </c>
      <c r="Z76" s="102" t="str">
        <f>IF($D76='Risiko-Bewertungsmatrix'!$B$37,AA76,IF($D76='Risiko-Bewertungsmatrix'!$B$38,-AA76,""))</f>
        <v/>
      </c>
      <c r="AA76" s="40" t="str">
        <f t="shared" ref="AA76:AA111" si="64">IF(AC76&lt;&gt;"",AB76*AD76,"")</f>
        <v/>
      </c>
      <c r="AB76" s="40" t="str">
        <f t="shared" si="44"/>
        <v/>
      </c>
      <c r="AC76" s="23"/>
      <c r="AD76" s="22"/>
      <c r="AE76" s="38" t="str">
        <f t="shared" ref="AE76:AE111" si="65">IF(AG76&lt;&gt;"",$AC76*AG76+AJ76,"")</f>
        <v/>
      </c>
      <c r="AF76" s="45" t="str">
        <f t="shared" ref="AF76:AF111" si="66">IF(AH76&lt;&gt;"",$AC76*AH76+AK76,"")</f>
        <v/>
      </c>
      <c r="AG76" s="27"/>
      <c r="AH76" s="29"/>
      <c r="AI76" s="24"/>
      <c r="AJ76" s="31"/>
      <c r="AK76" s="33"/>
      <c r="AL76" s="25"/>
    </row>
    <row r="77" spans="2:38" x14ac:dyDescent="0.25">
      <c r="B77" s="19">
        <v>71</v>
      </c>
      <c r="C77" s="20"/>
      <c r="D77" s="153"/>
      <c r="E77" s="21"/>
      <c r="F77" s="21"/>
      <c r="G77" s="21"/>
      <c r="H77" s="21"/>
      <c r="I77" s="147"/>
      <c r="J77" s="22"/>
      <c r="K77" s="38" t="str">
        <f t="shared" si="58"/>
        <v/>
      </c>
      <c r="L77" s="39" t="str">
        <f t="shared" si="59"/>
        <v/>
      </c>
      <c r="M77" s="38" t="str">
        <f t="shared" si="60"/>
        <v/>
      </c>
      <c r="N77" s="64" t="str">
        <f t="shared" si="61"/>
        <v/>
      </c>
      <c r="O77" s="132" t="str">
        <f>IF(Q77&lt;&gt;"",VLOOKUP(R77,'Risiko-Bewertungsmatrix'!$C$5:$M$14,T77+1,FALSE),"")</f>
        <v/>
      </c>
      <c r="P77" s="102" t="str">
        <f>IF($D77='Risiko-Bewertungsmatrix'!$B$37,Q77,IF($D77='Risiko-Bewertungsmatrix'!$B$38,-Q77,""))</f>
        <v/>
      </c>
      <c r="Q77" s="40" t="str">
        <f t="shared" si="56"/>
        <v/>
      </c>
      <c r="R77" s="40" t="str">
        <f t="shared" si="57"/>
        <v/>
      </c>
      <c r="S77" s="23"/>
      <c r="T77" s="22"/>
      <c r="U77" s="38" t="str">
        <f t="shared" si="62"/>
        <v/>
      </c>
      <c r="V77" s="45" t="str">
        <f t="shared" si="63"/>
        <v/>
      </c>
      <c r="W77" s="27"/>
      <c r="X77" s="29"/>
      <c r="Y77" s="132" t="str">
        <f>IF(AA77&lt;&gt;"",VLOOKUP(AB77,'Risiko-Bewertungsmatrix'!$C$5:$M$14,AD77+1,FALSE),"")</f>
        <v/>
      </c>
      <c r="Z77" s="102" t="str">
        <f>IF($D77='Risiko-Bewertungsmatrix'!$B$37,AA77,IF($D77='Risiko-Bewertungsmatrix'!$B$38,-AA77,""))</f>
        <v/>
      </c>
      <c r="AA77" s="40" t="str">
        <f t="shared" si="64"/>
        <v/>
      </c>
      <c r="AB77" s="40" t="str">
        <f t="shared" si="44"/>
        <v/>
      </c>
      <c r="AC77" s="23"/>
      <c r="AD77" s="22"/>
      <c r="AE77" s="38" t="str">
        <f t="shared" si="65"/>
        <v/>
      </c>
      <c r="AF77" s="45" t="str">
        <f t="shared" si="66"/>
        <v/>
      </c>
      <c r="AG77" s="27"/>
      <c r="AH77" s="29"/>
      <c r="AI77" s="24"/>
      <c r="AJ77" s="31"/>
      <c r="AK77" s="33"/>
      <c r="AL77" s="25"/>
    </row>
    <row r="78" spans="2:38" x14ac:dyDescent="0.25">
      <c r="B78" s="19">
        <v>72</v>
      </c>
      <c r="C78" s="20"/>
      <c r="D78" s="153"/>
      <c r="E78" s="21"/>
      <c r="F78" s="21"/>
      <c r="G78" s="21"/>
      <c r="H78" s="21"/>
      <c r="I78" s="147"/>
      <c r="J78" s="22"/>
      <c r="K78" s="38" t="str">
        <f t="shared" si="58"/>
        <v/>
      </c>
      <c r="L78" s="39" t="str">
        <f t="shared" si="59"/>
        <v/>
      </c>
      <c r="M78" s="38" t="str">
        <f t="shared" si="60"/>
        <v/>
      </c>
      <c r="N78" s="64" t="str">
        <f t="shared" si="61"/>
        <v/>
      </c>
      <c r="O78" s="132" t="str">
        <f>IF(Q78&lt;&gt;"",VLOOKUP(R78,'Risiko-Bewertungsmatrix'!$C$5:$M$14,T78+1,FALSE),"")</f>
        <v/>
      </c>
      <c r="P78" s="102" t="str">
        <f>IF($D78='Risiko-Bewertungsmatrix'!$B$37,Q78,IF($D78='Risiko-Bewertungsmatrix'!$B$38,-Q78,""))</f>
        <v/>
      </c>
      <c r="Q78" s="40" t="str">
        <f t="shared" si="56"/>
        <v/>
      </c>
      <c r="R78" s="40" t="str">
        <f t="shared" si="57"/>
        <v/>
      </c>
      <c r="S78" s="23"/>
      <c r="T78" s="22"/>
      <c r="U78" s="38" t="str">
        <f t="shared" si="62"/>
        <v/>
      </c>
      <c r="V78" s="45" t="str">
        <f t="shared" si="63"/>
        <v/>
      </c>
      <c r="W78" s="27"/>
      <c r="X78" s="29"/>
      <c r="Y78" s="132" t="str">
        <f>IF(AA78&lt;&gt;"",VLOOKUP(AB78,'Risiko-Bewertungsmatrix'!$C$5:$M$14,AD78+1,FALSE),"")</f>
        <v/>
      </c>
      <c r="Z78" s="102" t="str">
        <f>IF($D78='Risiko-Bewertungsmatrix'!$B$37,AA78,IF($D78='Risiko-Bewertungsmatrix'!$B$38,-AA78,""))</f>
        <v/>
      </c>
      <c r="AA78" s="40" t="str">
        <f t="shared" si="64"/>
        <v/>
      </c>
      <c r="AB78" s="40" t="str">
        <f t="shared" si="44"/>
        <v/>
      </c>
      <c r="AC78" s="23"/>
      <c r="AD78" s="22"/>
      <c r="AE78" s="38" t="str">
        <f t="shared" si="65"/>
        <v/>
      </c>
      <c r="AF78" s="45" t="str">
        <f t="shared" si="66"/>
        <v/>
      </c>
      <c r="AG78" s="27"/>
      <c r="AH78" s="29"/>
      <c r="AI78" s="24"/>
      <c r="AJ78" s="31"/>
      <c r="AK78" s="33"/>
      <c r="AL78" s="25"/>
    </row>
    <row r="79" spans="2:38" x14ac:dyDescent="0.25">
      <c r="B79" s="19">
        <v>73</v>
      </c>
      <c r="C79" s="20"/>
      <c r="D79" s="153"/>
      <c r="E79" s="21"/>
      <c r="F79" s="21"/>
      <c r="G79" s="21"/>
      <c r="H79" s="21"/>
      <c r="I79" s="147"/>
      <c r="J79" s="22"/>
      <c r="K79" s="38" t="str">
        <f t="shared" si="58"/>
        <v/>
      </c>
      <c r="L79" s="39" t="str">
        <f t="shared" si="59"/>
        <v/>
      </c>
      <c r="M79" s="38" t="str">
        <f t="shared" si="60"/>
        <v/>
      </c>
      <c r="N79" s="64" t="str">
        <f t="shared" si="61"/>
        <v/>
      </c>
      <c r="O79" s="132" t="str">
        <f>IF(Q79&lt;&gt;"",VLOOKUP(R79,'Risiko-Bewertungsmatrix'!$C$5:$M$14,T79+1,FALSE),"")</f>
        <v/>
      </c>
      <c r="P79" s="102" t="str">
        <f>IF($D79='Risiko-Bewertungsmatrix'!$B$37,Q79,IF($D79='Risiko-Bewertungsmatrix'!$B$38,-Q79,""))</f>
        <v/>
      </c>
      <c r="Q79" s="40" t="str">
        <f t="shared" si="56"/>
        <v/>
      </c>
      <c r="R79" s="40" t="str">
        <f t="shared" si="57"/>
        <v/>
      </c>
      <c r="S79" s="23"/>
      <c r="T79" s="22"/>
      <c r="U79" s="38" t="str">
        <f t="shared" si="62"/>
        <v/>
      </c>
      <c r="V79" s="45" t="str">
        <f t="shared" si="63"/>
        <v/>
      </c>
      <c r="W79" s="27"/>
      <c r="X79" s="29"/>
      <c r="Y79" s="132" t="str">
        <f>IF(AA79&lt;&gt;"",VLOOKUP(AB79,'Risiko-Bewertungsmatrix'!$C$5:$M$14,AD79+1,FALSE),"")</f>
        <v/>
      </c>
      <c r="Z79" s="102" t="str">
        <f>IF($D79='Risiko-Bewertungsmatrix'!$B$37,AA79,IF($D79='Risiko-Bewertungsmatrix'!$B$38,-AA79,""))</f>
        <v/>
      </c>
      <c r="AA79" s="40" t="str">
        <f t="shared" si="64"/>
        <v/>
      </c>
      <c r="AB79" s="40" t="str">
        <f t="shared" ref="AB79:AB111" si="67">IF(AC79&lt;&gt;"",MIN(INT(AC79*10+1),10),"")</f>
        <v/>
      </c>
      <c r="AC79" s="23"/>
      <c r="AD79" s="22"/>
      <c r="AE79" s="38" t="str">
        <f t="shared" si="65"/>
        <v/>
      </c>
      <c r="AF79" s="45" t="str">
        <f t="shared" si="66"/>
        <v/>
      </c>
      <c r="AG79" s="27"/>
      <c r="AH79" s="29"/>
      <c r="AI79" s="24"/>
      <c r="AJ79" s="31"/>
      <c r="AK79" s="33"/>
      <c r="AL79" s="25"/>
    </row>
    <row r="80" spans="2:38" x14ac:dyDescent="0.25">
      <c r="B80" s="19">
        <v>74</v>
      </c>
      <c r="C80" s="20"/>
      <c r="D80" s="153"/>
      <c r="E80" s="21"/>
      <c r="F80" s="21"/>
      <c r="G80" s="21"/>
      <c r="H80" s="21"/>
      <c r="I80" s="147"/>
      <c r="J80" s="22"/>
      <c r="K80" s="38" t="str">
        <f t="shared" si="58"/>
        <v/>
      </c>
      <c r="L80" s="39" t="str">
        <f t="shared" si="59"/>
        <v/>
      </c>
      <c r="M80" s="38" t="str">
        <f t="shared" si="60"/>
        <v/>
      </c>
      <c r="N80" s="64" t="str">
        <f t="shared" si="61"/>
        <v/>
      </c>
      <c r="O80" s="132" t="str">
        <f>IF(Q80&lt;&gt;"",VLOOKUP(R80,'Risiko-Bewertungsmatrix'!$C$5:$M$14,T80+1,FALSE),"")</f>
        <v/>
      </c>
      <c r="P80" s="102" t="str">
        <f>IF($D80='Risiko-Bewertungsmatrix'!$B$37,Q80,IF($D80='Risiko-Bewertungsmatrix'!$B$38,-Q80,""))</f>
        <v/>
      </c>
      <c r="Q80" s="40" t="str">
        <f t="shared" si="56"/>
        <v/>
      </c>
      <c r="R80" s="40" t="str">
        <f t="shared" si="57"/>
        <v/>
      </c>
      <c r="S80" s="23"/>
      <c r="T80" s="22"/>
      <c r="U80" s="38" t="str">
        <f t="shared" si="62"/>
        <v/>
      </c>
      <c r="V80" s="45" t="str">
        <f t="shared" si="63"/>
        <v/>
      </c>
      <c r="W80" s="27"/>
      <c r="X80" s="29"/>
      <c r="Y80" s="132" t="str">
        <f>IF(AA80&lt;&gt;"",VLOOKUP(AB80,'Risiko-Bewertungsmatrix'!$C$5:$M$14,AD80+1,FALSE),"")</f>
        <v/>
      </c>
      <c r="Z80" s="102" t="str">
        <f>IF($D80='Risiko-Bewertungsmatrix'!$B$37,AA80,IF($D80='Risiko-Bewertungsmatrix'!$B$38,-AA80,""))</f>
        <v/>
      </c>
      <c r="AA80" s="40" t="str">
        <f t="shared" si="64"/>
        <v/>
      </c>
      <c r="AB80" s="40" t="str">
        <f t="shared" si="67"/>
        <v/>
      </c>
      <c r="AC80" s="23"/>
      <c r="AD80" s="22"/>
      <c r="AE80" s="38" t="str">
        <f t="shared" si="65"/>
        <v/>
      </c>
      <c r="AF80" s="45" t="str">
        <f t="shared" si="66"/>
        <v/>
      </c>
      <c r="AG80" s="27"/>
      <c r="AH80" s="29"/>
      <c r="AI80" s="24"/>
      <c r="AJ80" s="31"/>
      <c r="AK80" s="33"/>
      <c r="AL80" s="25"/>
    </row>
    <row r="81" spans="2:38" x14ac:dyDescent="0.25">
      <c r="B81" s="19">
        <v>75</v>
      </c>
      <c r="C81" s="20"/>
      <c r="D81" s="153"/>
      <c r="E81" s="21"/>
      <c r="F81" s="21"/>
      <c r="G81" s="21"/>
      <c r="H81" s="21"/>
      <c r="I81" s="147"/>
      <c r="J81" s="22"/>
      <c r="K81" s="38" t="str">
        <f t="shared" si="58"/>
        <v/>
      </c>
      <c r="L81" s="39" t="str">
        <f t="shared" si="59"/>
        <v/>
      </c>
      <c r="M81" s="38" t="str">
        <f t="shared" si="60"/>
        <v/>
      </c>
      <c r="N81" s="64" t="str">
        <f t="shared" si="61"/>
        <v/>
      </c>
      <c r="O81" s="132" t="str">
        <f>IF(Q81&lt;&gt;"",VLOOKUP(R81,'Risiko-Bewertungsmatrix'!$C$5:$M$14,T81+1,FALSE),"")</f>
        <v/>
      </c>
      <c r="P81" s="102" t="str">
        <f>IF($D81='Risiko-Bewertungsmatrix'!$B$37,Q81,IF($D81='Risiko-Bewertungsmatrix'!$B$38,-Q81,""))</f>
        <v/>
      </c>
      <c r="Q81" s="40" t="str">
        <f t="shared" si="56"/>
        <v/>
      </c>
      <c r="R81" s="40" t="str">
        <f t="shared" si="57"/>
        <v/>
      </c>
      <c r="S81" s="23"/>
      <c r="T81" s="22"/>
      <c r="U81" s="38" t="str">
        <f t="shared" si="62"/>
        <v/>
      </c>
      <c r="V81" s="45" t="str">
        <f t="shared" si="63"/>
        <v/>
      </c>
      <c r="W81" s="27"/>
      <c r="X81" s="29"/>
      <c r="Y81" s="132" t="str">
        <f>IF(AA81&lt;&gt;"",VLOOKUP(AB81,'Risiko-Bewertungsmatrix'!$C$5:$M$14,AD81+1,FALSE),"")</f>
        <v/>
      </c>
      <c r="Z81" s="102" t="str">
        <f>IF($D81='Risiko-Bewertungsmatrix'!$B$37,AA81,IF($D81='Risiko-Bewertungsmatrix'!$B$38,-AA81,""))</f>
        <v/>
      </c>
      <c r="AA81" s="40" t="str">
        <f t="shared" si="64"/>
        <v/>
      </c>
      <c r="AB81" s="40" t="str">
        <f t="shared" si="67"/>
        <v/>
      </c>
      <c r="AC81" s="23"/>
      <c r="AD81" s="22"/>
      <c r="AE81" s="38" t="str">
        <f t="shared" si="65"/>
        <v/>
      </c>
      <c r="AF81" s="45" t="str">
        <f t="shared" si="66"/>
        <v/>
      </c>
      <c r="AG81" s="27"/>
      <c r="AH81" s="29"/>
      <c r="AI81" s="24"/>
      <c r="AJ81" s="31"/>
      <c r="AK81" s="33"/>
      <c r="AL81" s="25"/>
    </row>
    <row r="82" spans="2:38" x14ac:dyDescent="0.25">
      <c r="B82" s="19">
        <v>76</v>
      </c>
      <c r="C82" s="20"/>
      <c r="D82" s="153"/>
      <c r="E82" s="21"/>
      <c r="F82" s="21"/>
      <c r="G82" s="21"/>
      <c r="H82" s="21"/>
      <c r="I82" s="147"/>
      <c r="J82" s="22"/>
      <c r="K82" s="38" t="str">
        <f t="shared" si="58"/>
        <v/>
      </c>
      <c r="L82" s="39" t="str">
        <f t="shared" si="59"/>
        <v/>
      </c>
      <c r="M82" s="38" t="str">
        <f t="shared" si="60"/>
        <v/>
      </c>
      <c r="N82" s="64" t="str">
        <f t="shared" si="61"/>
        <v/>
      </c>
      <c r="O82" s="132" t="str">
        <f>IF(Q82&lt;&gt;"",VLOOKUP(R82,'Risiko-Bewertungsmatrix'!$C$5:$M$14,T82+1,FALSE),"")</f>
        <v/>
      </c>
      <c r="P82" s="102" t="str">
        <f>IF($D82='Risiko-Bewertungsmatrix'!$B$37,Q82,IF($D82='Risiko-Bewertungsmatrix'!$B$38,-Q82,""))</f>
        <v/>
      </c>
      <c r="Q82" s="40" t="str">
        <f t="shared" si="56"/>
        <v/>
      </c>
      <c r="R82" s="40" t="str">
        <f t="shared" si="57"/>
        <v/>
      </c>
      <c r="S82" s="23"/>
      <c r="T82" s="22"/>
      <c r="U82" s="38" t="str">
        <f t="shared" si="62"/>
        <v/>
      </c>
      <c r="V82" s="45" t="str">
        <f t="shared" si="63"/>
        <v/>
      </c>
      <c r="W82" s="27"/>
      <c r="X82" s="29"/>
      <c r="Y82" s="132" t="str">
        <f>IF(AA82&lt;&gt;"",VLOOKUP(AB82,'Risiko-Bewertungsmatrix'!$C$5:$M$14,AD82+1,FALSE),"")</f>
        <v/>
      </c>
      <c r="Z82" s="102" t="str">
        <f>IF($D82='Risiko-Bewertungsmatrix'!$B$37,AA82,IF($D82='Risiko-Bewertungsmatrix'!$B$38,-AA82,""))</f>
        <v/>
      </c>
      <c r="AA82" s="40" t="str">
        <f t="shared" si="64"/>
        <v/>
      </c>
      <c r="AB82" s="40" t="str">
        <f t="shared" si="67"/>
        <v/>
      </c>
      <c r="AC82" s="23"/>
      <c r="AD82" s="22"/>
      <c r="AE82" s="38" t="str">
        <f t="shared" si="65"/>
        <v/>
      </c>
      <c r="AF82" s="45" t="str">
        <f t="shared" si="66"/>
        <v/>
      </c>
      <c r="AG82" s="27"/>
      <c r="AH82" s="29"/>
      <c r="AI82" s="24"/>
      <c r="AJ82" s="31"/>
      <c r="AK82" s="33"/>
      <c r="AL82" s="25"/>
    </row>
    <row r="83" spans="2:38" x14ac:dyDescent="0.25">
      <c r="B83" s="19">
        <v>77</v>
      </c>
      <c r="C83" s="20"/>
      <c r="D83" s="153"/>
      <c r="E83" s="21"/>
      <c r="F83" s="21"/>
      <c r="G83" s="21"/>
      <c r="H83" s="21"/>
      <c r="I83" s="147"/>
      <c r="J83" s="22"/>
      <c r="K83" s="38" t="str">
        <f t="shared" si="58"/>
        <v/>
      </c>
      <c r="L83" s="39" t="str">
        <f t="shared" si="59"/>
        <v/>
      </c>
      <c r="M83" s="38" t="str">
        <f t="shared" si="60"/>
        <v/>
      </c>
      <c r="N83" s="64" t="str">
        <f t="shared" si="61"/>
        <v/>
      </c>
      <c r="O83" s="132" t="str">
        <f>IF(Q83&lt;&gt;"",VLOOKUP(R83,'Risiko-Bewertungsmatrix'!$C$5:$M$14,T83+1,FALSE),"")</f>
        <v/>
      </c>
      <c r="P83" s="102" t="str">
        <f>IF($D83='Risiko-Bewertungsmatrix'!$B$37,Q83,IF($D83='Risiko-Bewertungsmatrix'!$B$38,-Q83,""))</f>
        <v/>
      </c>
      <c r="Q83" s="40" t="str">
        <f t="shared" si="56"/>
        <v/>
      </c>
      <c r="R83" s="40" t="str">
        <f t="shared" si="57"/>
        <v/>
      </c>
      <c r="S83" s="23"/>
      <c r="T83" s="22"/>
      <c r="U83" s="38" t="str">
        <f t="shared" si="62"/>
        <v/>
      </c>
      <c r="V83" s="45" t="str">
        <f t="shared" si="63"/>
        <v/>
      </c>
      <c r="W83" s="27"/>
      <c r="X83" s="29"/>
      <c r="Y83" s="132" t="str">
        <f>IF(AA83&lt;&gt;"",VLOOKUP(AB83,'Risiko-Bewertungsmatrix'!$C$5:$M$14,AD83+1,FALSE),"")</f>
        <v/>
      </c>
      <c r="Z83" s="102" t="str">
        <f>IF($D83='Risiko-Bewertungsmatrix'!$B$37,AA83,IF($D83='Risiko-Bewertungsmatrix'!$B$38,-AA83,""))</f>
        <v/>
      </c>
      <c r="AA83" s="40" t="str">
        <f t="shared" si="64"/>
        <v/>
      </c>
      <c r="AB83" s="40" t="str">
        <f t="shared" si="67"/>
        <v/>
      </c>
      <c r="AC83" s="23"/>
      <c r="AD83" s="22"/>
      <c r="AE83" s="38" t="str">
        <f t="shared" si="65"/>
        <v/>
      </c>
      <c r="AF83" s="45" t="str">
        <f t="shared" si="66"/>
        <v/>
      </c>
      <c r="AG83" s="27"/>
      <c r="AH83" s="29"/>
      <c r="AI83" s="24"/>
      <c r="AJ83" s="31"/>
      <c r="AK83" s="33"/>
      <c r="AL83" s="25"/>
    </row>
    <row r="84" spans="2:38" x14ac:dyDescent="0.25">
      <c r="B84" s="19">
        <v>78</v>
      </c>
      <c r="C84" s="20"/>
      <c r="D84" s="153"/>
      <c r="E84" s="21"/>
      <c r="F84" s="21"/>
      <c r="G84" s="21"/>
      <c r="H84" s="21"/>
      <c r="I84" s="147"/>
      <c r="J84" s="22"/>
      <c r="K84" s="38" t="str">
        <f t="shared" si="58"/>
        <v/>
      </c>
      <c r="L84" s="39" t="str">
        <f t="shared" si="59"/>
        <v/>
      </c>
      <c r="M84" s="38" t="str">
        <f t="shared" si="60"/>
        <v/>
      </c>
      <c r="N84" s="64" t="str">
        <f t="shared" si="61"/>
        <v/>
      </c>
      <c r="O84" s="132" t="str">
        <f>IF(Q84&lt;&gt;"",VLOOKUP(R84,'Risiko-Bewertungsmatrix'!$C$5:$M$14,T84+1,FALSE),"")</f>
        <v/>
      </c>
      <c r="P84" s="102" t="str">
        <f>IF($D84='Risiko-Bewertungsmatrix'!$B$37,Q84,IF($D84='Risiko-Bewertungsmatrix'!$B$38,-Q84,""))</f>
        <v/>
      </c>
      <c r="Q84" s="40" t="str">
        <f t="shared" si="56"/>
        <v/>
      </c>
      <c r="R84" s="40" t="str">
        <f t="shared" si="57"/>
        <v/>
      </c>
      <c r="S84" s="23"/>
      <c r="T84" s="22"/>
      <c r="U84" s="38" t="str">
        <f t="shared" si="62"/>
        <v/>
      </c>
      <c r="V84" s="45" t="str">
        <f t="shared" si="63"/>
        <v/>
      </c>
      <c r="W84" s="27"/>
      <c r="X84" s="29"/>
      <c r="Y84" s="132" t="str">
        <f>IF(AA84&lt;&gt;"",VLOOKUP(AB84,'Risiko-Bewertungsmatrix'!$C$5:$M$14,AD84+1,FALSE),"")</f>
        <v/>
      </c>
      <c r="Z84" s="102" t="str">
        <f>IF($D84='Risiko-Bewertungsmatrix'!$B$37,AA84,IF($D84='Risiko-Bewertungsmatrix'!$B$38,-AA84,""))</f>
        <v/>
      </c>
      <c r="AA84" s="40" t="str">
        <f t="shared" si="64"/>
        <v/>
      </c>
      <c r="AB84" s="40" t="str">
        <f t="shared" si="67"/>
        <v/>
      </c>
      <c r="AC84" s="23"/>
      <c r="AD84" s="22"/>
      <c r="AE84" s="38" t="str">
        <f t="shared" si="65"/>
        <v/>
      </c>
      <c r="AF84" s="45" t="str">
        <f t="shared" si="66"/>
        <v/>
      </c>
      <c r="AG84" s="27"/>
      <c r="AH84" s="29"/>
      <c r="AI84" s="24"/>
      <c r="AJ84" s="31"/>
      <c r="AK84" s="33"/>
      <c r="AL84" s="25"/>
    </row>
    <row r="85" spans="2:38" x14ac:dyDescent="0.25">
      <c r="B85" s="19">
        <v>79</v>
      </c>
      <c r="C85" s="20"/>
      <c r="D85" s="153"/>
      <c r="E85" s="21"/>
      <c r="F85" s="21"/>
      <c r="G85" s="21"/>
      <c r="H85" s="21"/>
      <c r="I85" s="147"/>
      <c r="J85" s="22"/>
      <c r="K85" s="38" t="str">
        <f t="shared" si="58"/>
        <v/>
      </c>
      <c r="L85" s="39" t="str">
        <f t="shared" si="59"/>
        <v/>
      </c>
      <c r="M85" s="38" t="str">
        <f t="shared" si="60"/>
        <v/>
      </c>
      <c r="N85" s="64" t="str">
        <f t="shared" si="61"/>
        <v/>
      </c>
      <c r="O85" s="132" t="str">
        <f>IF(Q85&lt;&gt;"",VLOOKUP(R85,'Risiko-Bewertungsmatrix'!$C$5:$M$14,T85+1,FALSE),"")</f>
        <v/>
      </c>
      <c r="P85" s="102" t="str">
        <f>IF($D85='Risiko-Bewertungsmatrix'!$B$37,Q85,IF($D85='Risiko-Bewertungsmatrix'!$B$38,-Q85,""))</f>
        <v/>
      </c>
      <c r="Q85" s="40" t="str">
        <f t="shared" si="56"/>
        <v/>
      </c>
      <c r="R85" s="40" t="str">
        <f t="shared" si="57"/>
        <v/>
      </c>
      <c r="S85" s="23"/>
      <c r="T85" s="22"/>
      <c r="U85" s="38" t="str">
        <f t="shared" si="62"/>
        <v/>
      </c>
      <c r="V85" s="45" t="str">
        <f t="shared" si="63"/>
        <v/>
      </c>
      <c r="W85" s="27"/>
      <c r="X85" s="29"/>
      <c r="Y85" s="132" t="str">
        <f>IF(AA85&lt;&gt;"",VLOOKUP(AB85,'Risiko-Bewertungsmatrix'!$C$5:$M$14,AD85+1,FALSE),"")</f>
        <v/>
      </c>
      <c r="Z85" s="102" t="str">
        <f>IF($D85='Risiko-Bewertungsmatrix'!$B$37,AA85,IF($D85='Risiko-Bewertungsmatrix'!$B$38,-AA85,""))</f>
        <v/>
      </c>
      <c r="AA85" s="40" t="str">
        <f t="shared" si="64"/>
        <v/>
      </c>
      <c r="AB85" s="40" t="str">
        <f t="shared" si="67"/>
        <v/>
      </c>
      <c r="AC85" s="23"/>
      <c r="AD85" s="22"/>
      <c r="AE85" s="38" t="str">
        <f t="shared" si="65"/>
        <v/>
      </c>
      <c r="AF85" s="45" t="str">
        <f t="shared" si="66"/>
        <v/>
      </c>
      <c r="AG85" s="27"/>
      <c r="AH85" s="29"/>
      <c r="AI85" s="24"/>
      <c r="AJ85" s="31"/>
      <c r="AK85" s="33"/>
      <c r="AL85" s="25"/>
    </row>
    <row r="86" spans="2:38" x14ac:dyDescent="0.25">
      <c r="B86" s="19">
        <v>80</v>
      </c>
      <c r="C86" s="20"/>
      <c r="D86" s="153"/>
      <c r="E86" s="21"/>
      <c r="F86" s="21"/>
      <c r="G86" s="21"/>
      <c r="H86" s="21"/>
      <c r="I86" s="147"/>
      <c r="J86" s="22"/>
      <c r="K86" s="38" t="str">
        <f t="shared" si="58"/>
        <v/>
      </c>
      <c r="L86" s="39" t="str">
        <f t="shared" si="59"/>
        <v/>
      </c>
      <c r="M86" s="38" t="str">
        <f t="shared" si="60"/>
        <v/>
      </c>
      <c r="N86" s="64" t="str">
        <f t="shared" si="61"/>
        <v/>
      </c>
      <c r="O86" s="132" t="str">
        <f>IF(Q86&lt;&gt;"",VLOOKUP(R86,'Risiko-Bewertungsmatrix'!$C$5:$M$14,T86+1,FALSE),"")</f>
        <v/>
      </c>
      <c r="P86" s="102" t="str">
        <f>IF($D86='Risiko-Bewertungsmatrix'!$B$37,Q86,IF($D86='Risiko-Bewertungsmatrix'!$B$38,-Q86,""))</f>
        <v/>
      </c>
      <c r="Q86" s="40" t="str">
        <f t="shared" si="56"/>
        <v/>
      </c>
      <c r="R86" s="40" t="str">
        <f t="shared" si="57"/>
        <v/>
      </c>
      <c r="S86" s="23"/>
      <c r="T86" s="22"/>
      <c r="U86" s="38" t="str">
        <f t="shared" si="62"/>
        <v/>
      </c>
      <c r="V86" s="45" t="str">
        <f t="shared" si="63"/>
        <v/>
      </c>
      <c r="W86" s="27"/>
      <c r="X86" s="29"/>
      <c r="Y86" s="132" t="str">
        <f>IF(AA86&lt;&gt;"",VLOOKUP(AB86,'Risiko-Bewertungsmatrix'!$C$5:$M$14,AD86+1,FALSE),"")</f>
        <v/>
      </c>
      <c r="Z86" s="102" t="str">
        <f>IF($D86='Risiko-Bewertungsmatrix'!$B$37,AA86,IF($D86='Risiko-Bewertungsmatrix'!$B$38,-AA86,""))</f>
        <v/>
      </c>
      <c r="AA86" s="40" t="str">
        <f t="shared" si="64"/>
        <v/>
      </c>
      <c r="AB86" s="40" t="str">
        <f t="shared" si="67"/>
        <v/>
      </c>
      <c r="AC86" s="23"/>
      <c r="AD86" s="22"/>
      <c r="AE86" s="38" t="str">
        <f t="shared" si="65"/>
        <v/>
      </c>
      <c r="AF86" s="45" t="str">
        <f t="shared" si="66"/>
        <v/>
      </c>
      <c r="AG86" s="27"/>
      <c r="AH86" s="29"/>
      <c r="AI86" s="24"/>
      <c r="AJ86" s="31"/>
      <c r="AK86" s="33"/>
      <c r="AL86" s="25"/>
    </row>
    <row r="87" spans="2:38" x14ac:dyDescent="0.25">
      <c r="B87" s="19">
        <v>81</v>
      </c>
      <c r="C87" s="20"/>
      <c r="D87" s="153"/>
      <c r="E87" s="21"/>
      <c r="F87" s="21"/>
      <c r="G87" s="21"/>
      <c r="H87" s="21"/>
      <c r="I87" s="147"/>
      <c r="J87" s="22"/>
      <c r="K87" s="38" t="str">
        <f t="shared" si="58"/>
        <v/>
      </c>
      <c r="L87" s="39" t="str">
        <f t="shared" si="59"/>
        <v/>
      </c>
      <c r="M87" s="38" t="str">
        <f t="shared" si="60"/>
        <v/>
      </c>
      <c r="N87" s="64" t="str">
        <f t="shared" si="61"/>
        <v/>
      </c>
      <c r="O87" s="132" t="str">
        <f>IF(Q87&lt;&gt;"",VLOOKUP(R87,'Risiko-Bewertungsmatrix'!$C$5:$M$14,T87+1,FALSE),"")</f>
        <v/>
      </c>
      <c r="P87" s="102" t="str">
        <f>IF($D87='Risiko-Bewertungsmatrix'!$B$37,Q87,IF($D87='Risiko-Bewertungsmatrix'!$B$38,-Q87,""))</f>
        <v/>
      </c>
      <c r="Q87" s="40" t="str">
        <f t="shared" si="56"/>
        <v/>
      </c>
      <c r="R87" s="40" t="str">
        <f t="shared" si="57"/>
        <v/>
      </c>
      <c r="S87" s="23"/>
      <c r="T87" s="22"/>
      <c r="U87" s="38" t="str">
        <f t="shared" si="62"/>
        <v/>
      </c>
      <c r="V87" s="45" t="str">
        <f t="shared" si="63"/>
        <v/>
      </c>
      <c r="W87" s="27"/>
      <c r="X87" s="29"/>
      <c r="Y87" s="132" t="str">
        <f>IF(AA87&lt;&gt;"",VLOOKUP(AB87,'Risiko-Bewertungsmatrix'!$C$5:$M$14,AD87+1,FALSE),"")</f>
        <v/>
      </c>
      <c r="Z87" s="102" t="str">
        <f>IF($D87='Risiko-Bewertungsmatrix'!$B$37,AA87,IF($D87='Risiko-Bewertungsmatrix'!$B$38,-AA87,""))</f>
        <v/>
      </c>
      <c r="AA87" s="40" t="str">
        <f t="shared" si="64"/>
        <v/>
      </c>
      <c r="AB87" s="40" t="str">
        <f t="shared" si="67"/>
        <v/>
      </c>
      <c r="AC87" s="23"/>
      <c r="AD87" s="22"/>
      <c r="AE87" s="38" t="str">
        <f t="shared" si="65"/>
        <v/>
      </c>
      <c r="AF87" s="45" t="str">
        <f t="shared" si="66"/>
        <v/>
      </c>
      <c r="AG87" s="27"/>
      <c r="AH87" s="29"/>
      <c r="AI87" s="24"/>
      <c r="AJ87" s="31"/>
      <c r="AK87" s="33"/>
      <c r="AL87" s="25"/>
    </row>
    <row r="88" spans="2:38" x14ac:dyDescent="0.25">
      <c r="B88" s="19">
        <v>82</v>
      </c>
      <c r="C88" s="20"/>
      <c r="D88" s="153"/>
      <c r="E88" s="21"/>
      <c r="F88" s="21"/>
      <c r="G88" s="21"/>
      <c r="H88" s="21"/>
      <c r="I88" s="147"/>
      <c r="J88" s="22"/>
      <c r="K88" s="38" t="str">
        <f t="shared" si="58"/>
        <v/>
      </c>
      <c r="L88" s="39" t="str">
        <f t="shared" si="59"/>
        <v/>
      </c>
      <c r="M88" s="38" t="str">
        <f t="shared" si="60"/>
        <v/>
      </c>
      <c r="N88" s="64" t="str">
        <f t="shared" si="61"/>
        <v/>
      </c>
      <c r="O88" s="132" t="str">
        <f>IF(Q88&lt;&gt;"",VLOOKUP(R88,'Risiko-Bewertungsmatrix'!$C$5:$M$14,T88+1,FALSE),"")</f>
        <v/>
      </c>
      <c r="P88" s="102" t="str">
        <f>IF($D88='Risiko-Bewertungsmatrix'!$B$37,Q88,IF($D88='Risiko-Bewertungsmatrix'!$B$38,-Q88,""))</f>
        <v/>
      </c>
      <c r="Q88" s="40" t="str">
        <f t="shared" si="56"/>
        <v/>
      </c>
      <c r="R88" s="40" t="str">
        <f t="shared" si="57"/>
        <v/>
      </c>
      <c r="S88" s="23"/>
      <c r="T88" s="22"/>
      <c r="U88" s="38" t="str">
        <f t="shared" si="62"/>
        <v/>
      </c>
      <c r="V88" s="45" t="str">
        <f t="shared" si="63"/>
        <v/>
      </c>
      <c r="W88" s="27"/>
      <c r="X88" s="29"/>
      <c r="Y88" s="132" t="str">
        <f>IF(AA88&lt;&gt;"",VLOOKUP(AB88,'Risiko-Bewertungsmatrix'!$C$5:$M$14,AD88+1,FALSE),"")</f>
        <v/>
      </c>
      <c r="Z88" s="102" t="str">
        <f>IF($D88='Risiko-Bewertungsmatrix'!$B$37,AA88,IF($D88='Risiko-Bewertungsmatrix'!$B$38,-AA88,""))</f>
        <v/>
      </c>
      <c r="AA88" s="40" t="str">
        <f t="shared" si="64"/>
        <v/>
      </c>
      <c r="AB88" s="40" t="str">
        <f t="shared" si="67"/>
        <v/>
      </c>
      <c r="AC88" s="23"/>
      <c r="AD88" s="22"/>
      <c r="AE88" s="38" t="str">
        <f t="shared" si="65"/>
        <v/>
      </c>
      <c r="AF88" s="45" t="str">
        <f t="shared" si="66"/>
        <v/>
      </c>
      <c r="AG88" s="27"/>
      <c r="AH88" s="29"/>
      <c r="AI88" s="24"/>
      <c r="AJ88" s="31"/>
      <c r="AK88" s="33"/>
      <c r="AL88" s="25"/>
    </row>
    <row r="89" spans="2:38" x14ac:dyDescent="0.25">
      <c r="B89" s="19">
        <v>83</v>
      </c>
      <c r="C89" s="20"/>
      <c r="D89" s="153"/>
      <c r="E89" s="21"/>
      <c r="F89" s="21"/>
      <c r="G89" s="21"/>
      <c r="H89" s="21"/>
      <c r="I89" s="147"/>
      <c r="J89" s="22"/>
      <c r="K89" s="38" t="str">
        <f t="shared" si="58"/>
        <v/>
      </c>
      <c r="L89" s="39" t="str">
        <f t="shared" si="59"/>
        <v/>
      </c>
      <c r="M89" s="38" t="str">
        <f t="shared" si="60"/>
        <v/>
      </c>
      <c r="N89" s="64" t="str">
        <f t="shared" si="61"/>
        <v/>
      </c>
      <c r="O89" s="132" t="str">
        <f>IF(Q89&lt;&gt;"",VLOOKUP(R89,'Risiko-Bewertungsmatrix'!$C$5:$M$14,T89+1,FALSE),"")</f>
        <v/>
      </c>
      <c r="P89" s="102" t="str">
        <f>IF($D89='Risiko-Bewertungsmatrix'!$B$37,Q89,IF($D89='Risiko-Bewertungsmatrix'!$B$38,-Q89,""))</f>
        <v/>
      </c>
      <c r="Q89" s="40" t="str">
        <f t="shared" si="56"/>
        <v/>
      </c>
      <c r="R89" s="40" t="str">
        <f t="shared" si="57"/>
        <v/>
      </c>
      <c r="S89" s="23"/>
      <c r="T89" s="22"/>
      <c r="U89" s="38" t="str">
        <f t="shared" si="62"/>
        <v/>
      </c>
      <c r="V89" s="45" t="str">
        <f t="shared" si="63"/>
        <v/>
      </c>
      <c r="W89" s="27"/>
      <c r="X89" s="29"/>
      <c r="Y89" s="132" t="str">
        <f>IF(AA89&lt;&gt;"",VLOOKUP(AB89,'Risiko-Bewertungsmatrix'!$C$5:$M$14,AD89+1,FALSE),"")</f>
        <v/>
      </c>
      <c r="Z89" s="102" t="str">
        <f>IF($D89='Risiko-Bewertungsmatrix'!$B$37,AA89,IF($D89='Risiko-Bewertungsmatrix'!$B$38,-AA89,""))</f>
        <v/>
      </c>
      <c r="AA89" s="40" t="str">
        <f t="shared" si="64"/>
        <v/>
      </c>
      <c r="AB89" s="40" t="str">
        <f t="shared" si="67"/>
        <v/>
      </c>
      <c r="AC89" s="23"/>
      <c r="AD89" s="22"/>
      <c r="AE89" s="38" t="str">
        <f t="shared" si="65"/>
        <v/>
      </c>
      <c r="AF89" s="45" t="str">
        <f t="shared" si="66"/>
        <v/>
      </c>
      <c r="AG89" s="27"/>
      <c r="AH89" s="29"/>
      <c r="AI89" s="24"/>
      <c r="AJ89" s="31"/>
      <c r="AK89" s="33"/>
      <c r="AL89" s="25"/>
    </row>
    <row r="90" spans="2:38" x14ac:dyDescent="0.25">
      <c r="B90" s="19">
        <v>84</v>
      </c>
      <c r="C90" s="20"/>
      <c r="D90" s="153"/>
      <c r="E90" s="21"/>
      <c r="F90" s="21"/>
      <c r="G90" s="21"/>
      <c r="H90" s="21"/>
      <c r="I90" s="147"/>
      <c r="J90" s="22"/>
      <c r="K90" s="38" t="str">
        <f t="shared" si="58"/>
        <v/>
      </c>
      <c r="L90" s="39" t="str">
        <f t="shared" si="59"/>
        <v/>
      </c>
      <c r="M90" s="38" t="str">
        <f t="shared" si="60"/>
        <v/>
      </c>
      <c r="N90" s="64" t="str">
        <f t="shared" si="61"/>
        <v/>
      </c>
      <c r="O90" s="132" t="str">
        <f>IF(Q90&lt;&gt;"",VLOOKUP(R90,'Risiko-Bewertungsmatrix'!$C$5:$M$14,T90+1,FALSE),"")</f>
        <v/>
      </c>
      <c r="P90" s="102" t="str">
        <f>IF($D90='Risiko-Bewertungsmatrix'!$B$37,Q90,IF($D90='Risiko-Bewertungsmatrix'!$B$38,-Q90,""))</f>
        <v/>
      </c>
      <c r="Q90" s="40" t="str">
        <f t="shared" si="56"/>
        <v/>
      </c>
      <c r="R90" s="40" t="str">
        <f t="shared" si="57"/>
        <v/>
      </c>
      <c r="S90" s="23"/>
      <c r="T90" s="22"/>
      <c r="U90" s="38" t="str">
        <f t="shared" si="62"/>
        <v/>
      </c>
      <c r="V90" s="45" t="str">
        <f t="shared" si="63"/>
        <v/>
      </c>
      <c r="W90" s="27"/>
      <c r="X90" s="29"/>
      <c r="Y90" s="132" t="str">
        <f>IF(AA90&lt;&gt;"",VLOOKUP(AB90,'Risiko-Bewertungsmatrix'!$C$5:$M$14,AD90+1,FALSE),"")</f>
        <v/>
      </c>
      <c r="Z90" s="102" t="str">
        <f>IF($D90='Risiko-Bewertungsmatrix'!$B$37,AA90,IF($D90='Risiko-Bewertungsmatrix'!$B$38,-AA90,""))</f>
        <v/>
      </c>
      <c r="AA90" s="40" t="str">
        <f t="shared" si="64"/>
        <v/>
      </c>
      <c r="AB90" s="40" t="str">
        <f t="shared" si="67"/>
        <v/>
      </c>
      <c r="AC90" s="23"/>
      <c r="AD90" s="22"/>
      <c r="AE90" s="38" t="str">
        <f t="shared" si="65"/>
        <v/>
      </c>
      <c r="AF90" s="45" t="str">
        <f t="shared" si="66"/>
        <v/>
      </c>
      <c r="AG90" s="27"/>
      <c r="AH90" s="29"/>
      <c r="AI90" s="24"/>
      <c r="AJ90" s="31"/>
      <c r="AK90" s="33"/>
      <c r="AL90" s="25"/>
    </row>
    <row r="91" spans="2:38" x14ac:dyDescent="0.25">
      <c r="B91" s="19">
        <v>85</v>
      </c>
      <c r="C91" s="20"/>
      <c r="D91" s="153"/>
      <c r="E91" s="21"/>
      <c r="F91" s="21"/>
      <c r="G91" s="21"/>
      <c r="H91" s="21"/>
      <c r="I91" s="147"/>
      <c r="J91" s="22"/>
      <c r="K91" s="38" t="str">
        <f t="shared" si="58"/>
        <v/>
      </c>
      <c r="L91" s="39" t="str">
        <f t="shared" si="59"/>
        <v/>
      </c>
      <c r="M91" s="38" t="str">
        <f t="shared" si="60"/>
        <v/>
      </c>
      <c r="N91" s="64" t="str">
        <f t="shared" si="61"/>
        <v/>
      </c>
      <c r="O91" s="132" t="str">
        <f>IF(Q91&lt;&gt;"",VLOOKUP(R91,'Risiko-Bewertungsmatrix'!$C$5:$M$14,T91+1,FALSE),"")</f>
        <v/>
      </c>
      <c r="P91" s="102" t="str">
        <f>IF($D91='Risiko-Bewertungsmatrix'!$B$37,Q91,IF($D91='Risiko-Bewertungsmatrix'!$B$38,-Q91,""))</f>
        <v/>
      </c>
      <c r="Q91" s="40" t="str">
        <f t="shared" si="56"/>
        <v/>
      </c>
      <c r="R91" s="40" t="str">
        <f t="shared" si="57"/>
        <v/>
      </c>
      <c r="S91" s="23"/>
      <c r="T91" s="22"/>
      <c r="U91" s="38" t="str">
        <f t="shared" si="62"/>
        <v/>
      </c>
      <c r="V91" s="45" t="str">
        <f t="shared" si="63"/>
        <v/>
      </c>
      <c r="W91" s="27"/>
      <c r="X91" s="29"/>
      <c r="Y91" s="132" t="str">
        <f>IF(AA91&lt;&gt;"",VLOOKUP(AB91,'Risiko-Bewertungsmatrix'!$C$5:$M$14,AD91+1,FALSE),"")</f>
        <v/>
      </c>
      <c r="Z91" s="102" t="str">
        <f>IF($D91='Risiko-Bewertungsmatrix'!$B$37,AA91,IF($D91='Risiko-Bewertungsmatrix'!$B$38,-AA91,""))</f>
        <v/>
      </c>
      <c r="AA91" s="40" t="str">
        <f t="shared" si="64"/>
        <v/>
      </c>
      <c r="AB91" s="40" t="str">
        <f t="shared" si="67"/>
        <v/>
      </c>
      <c r="AC91" s="23"/>
      <c r="AD91" s="22"/>
      <c r="AE91" s="38" t="str">
        <f t="shared" si="65"/>
        <v/>
      </c>
      <c r="AF91" s="45" t="str">
        <f t="shared" si="66"/>
        <v/>
      </c>
      <c r="AG91" s="27"/>
      <c r="AH91" s="29"/>
      <c r="AI91" s="24"/>
      <c r="AJ91" s="31"/>
      <c r="AK91" s="33"/>
      <c r="AL91" s="25"/>
    </row>
    <row r="92" spans="2:38" x14ac:dyDescent="0.25">
      <c r="B92" s="19">
        <v>86</v>
      </c>
      <c r="C92" s="20"/>
      <c r="D92" s="153"/>
      <c r="E92" s="21"/>
      <c r="F92" s="21"/>
      <c r="G92" s="21"/>
      <c r="H92" s="21"/>
      <c r="I92" s="147"/>
      <c r="J92" s="22"/>
      <c r="K92" s="38" t="str">
        <f t="shared" si="58"/>
        <v/>
      </c>
      <c r="L92" s="39" t="str">
        <f t="shared" si="59"/>
        <v/>
      </c>
      <c r="M92" s="38" t="str">
        <f t="shared" si="60"/>
        <v/>
      </c>
      <c r="N92" s="64" t="str">
        <f t="shared" si="61"/>
        <v/>
      </c>
      <c r="O92" s="132" t="str">
        <f>IF(Q92&lt;&gt;"",VLOOKUP(R92,'Risiko-Bewertungsmatrix'!$C$5:$M$14,T92+1,FALSE),"")</f>
        <v/>
      </c>
      <c r="P92" s="102" t="str">
        <f>IF($D92='Risiko-Bewertungsmatrix'!$B$37,Q92,IF($D92='Risiko-Bewertungsmatrix'!$B$38,-Q92,""))</f>
        <v/>
      </c>
      <c r="Q92" s="40" t="str">
        <f t="shared" si="56"/>
        <v/>
      </c>
      <c r="R92" s="40" t="str">
        <f t="shared" si="57"/>
        <v/>
      </c>
      <c r="S92" s="23"/>
      <c r="T92" s="22"/>
      <c r="U92" s="38" t="str">
        <f t="shared" si="62"/>
        <v/>
      </c>
      <c r="V92" s="45" t="str">
        <f t="shared" si="63"/>
        <v/>
      </c>
      <c r="W92" s="27"/>
      <c r="X92" s="29"/>
      <c r="Y92" s="132" t="str">
        <f>IF(AA92&lt;&gt;"",VLOOKUP(AB92,'Risiko-Bewertungsmatrix'!$C$5:$M$14,AD92+1,FALSE),"")</f>
        <v/>
      </c>
      <c r="Z92" s="102" t="str">
        <f>IF($D92='Risiko-Bewertungsmatrix'!$B$37,AA92,IF($D92='Risiko-Bewertungsmatrix'!$B$38,-AA92,""))</f>
        <v/>
      </c>
      <c r="AA92" s="40" t="str">
        <f t="shared" si="64"/>
        <v/>
      </c>
      <c r="AB92" s="40" t="str">
        <f t="shared" si="67"/>
        <v/>
      </c>
      <c r="AC92" s="23"/>
      <c r="AD92" s="22"/>
      <c r="AE92" s="38" t="str">
        <f t="shared" si="65"/>
        <v/>
      </c>
      <c r="AF92" s="45" t="str">
        <f t="shared" si="66"/>
        <v/>
      </c>
      <c r="AG92" s="27"/>
      <c r="AH92" s="29"/>
      <c r="AI92" s="24"/>
      <c r="AJ92" s="31"/>
      <c r="AK92" s="33"/>
      <c r="AL92" s="25"/>
    </row>
    <row r="93" spans="2:38" x14ac:dyDescent="0.25">
      <c r="B93" s="19">
        <v>87</v>
      </c>
      <c r="C93" s="20"/>
      <c r="D93" s="153"/>
      <c r="E93" s="21"/>
      <c r="F93" s="21"/>
      <c r="G93" s="21"/>
      <c r="H93" s="21"/>
      <c r="I93" s="147"/>
      <c r="J93" s="22"/>
      <c r="K93" s="38" t="str">
        <f t="shared" si="58"/>
        <v/>
      </c>
      <c r="L93" s="39" t="str">
        <f t="shared" si="59"/>
        <v/>
      </c>
      <c r="M93" s="38" t="str">
        <f t="shared" si="60"/>
        <v/>
      </c>
      <c r="N93" s="64" t="str">
        <f t="shared" si="61"/>
        <v/>
      </c>
      <c r="O93" s="132" t="str">
        <f>IF(Q93&lt;&gt;"",VLOOKUP(R93,'Risiko-Bewertungsmatrix'!$C$5:$M$14,T93+1,FALSE),"")</f>
        <v/>
      </c>
      <c r="P93" s="102" t="str">
        <f>IF($D93='Risiko-Bewertungsmatrix'!$B$37,Q93,IF($D93='Risiko-Bewertungsmatrix'!$B$38,-Q93,""))</f>
        <v/>
      </c>
      <c r="Q93" s="40" t="str">
        <f t="shared" si="56"/>
        <v/>
      </c>
      <c r="R93" s="40" t="str">
        <f t="shared" si="57"/>
        <v/>
      </c>
      <c r="S93" s="23"/>
      <c r="T93" s="22"/>
      <c r="U93" s="38" t="str">
        <f t="shared" si="62"/>
        <v/>
      </c>
      <c r="V93" s="45" t="str">
        <f t="shared" si="63"/>
        <v/>
      </c>
      <c r="W93" s="27"/>
      <c r="X93" s="29"/>
      <c r="Y93" s="132" t="str">
        <f>IF(AA93&lt;&gt;"",VLOOKUP(AB93,'Risiko-Bewertungsmatrix'!$C$5:$M$14,AD93+1,FALSE),"")</f>
        <v/>
      </c>
      <c r="Z93" s="102" t="str">
        <f>IF($D93='Risiko-Bewertungsmatrix'!$B$37,AA93,IF($D93='Risiko-Bewertungsmatrix'!$B$38,-AA93,""))</f>
        <v/>
      </c>
      <c r="AA93" s="40" t="str">
        <f t="shared" si="64"/>
        <v/>
      </c>
      <c r="AB93" s="40" t="str">
        <f t="shared" si="67"/>
        <v/>
      </c>
      <c r="AC93" s="23"/>
      <c r="AD93" s="22"/>
      <c r="AE93" s="38" t="str">
        <f t="shared" si="65"/>
        <v/>
      </c>
      <c r="AF93" s="45" t="str">
        <f t="shared" si="66"/>
        <v/>
      </c>
      <c r="AG93" s="27"/>
      <c r="AH93" s="29"/>
      <c r="AI93" s="24"/>
      <c r="AJ93" s="31"/>
      <c r="AK93" s="33"/>
      <c r="AL93" s="25"/>
    </row>
    <row r="94" spans="2:38" x14ac:dyDescent="0.25">
      <c r="B94" s="19">
        <v>88</v>
      </c>
      <c r="C94" s="20"/>
      <c r="D94" s="153"/>
      <c r="E94" s="21"/>
      <c r="F94" s="21"/>
      <c r="G94" s="21"/>
      <c r="H94" s="21"/>
      <c r="I94" s="147"/>
      <c r="J94" s="22"/>
      <c r="K94" s="38" t="str">
        <f t="shared" si="58"/>
        <v/>
      </c>
      <c r="L94" s="39" t="str">
        <f t="shared" si="59"/>
        <v/>
      </c>
      <c r="M94" s="38" t="str">
        <f t="shared" si="60"/>
        <v/>
      </c>
      <c r="N94" s="64" t="str">
        <f t="shared" si="61"/>
        <v/>
      </c>
      <c r="O94" s="132" t="str">
        <f>IF(Q94&lt;&gt;"",VLOOKUP(R94,'Risiko-Bewertungsmatrix'!$C$5:$M$14,T94+1,FALSE),"")</f>
        <v/>
      </c>
      <c r="P94" s="102" t="str">
        <f>IF($D94='Risiko-Bewertungsmatrix'!$B$37,Q94,IF($D94='Risiko-Bewertungsmatrix'!$B$38,-Q94,""))</f>
        <v/>
      </c>
      <c r="Q94" s="40" t="str">
        <f t="shared" si="56"/>
        <v/>
      </c>
      <c r="R94" s="40" t="str">
        <f t="shared" si="57"/>
        <v/>
      </c>
      <c r="S94" s="23"/>
      <c r="T94" s="22"/>
      <c r="U94" s="38" t="str">
        <f t="shared" si="62"/>
        <v/>
      </c>
      <c r="V94" s="45" t="str">
        <f t="shared" si="63"/>
        <v/>
      </c>
      <c r="W94" s="27"/>
      <c r="X94" s="29"/>
      <c r="Y94" s="132" t="str">
        <f>IF(AA94&lt;&gt;"",VLOOKUP(AB94,'Risiko-Bewertungsmatrix'!$C$5:$M$14,AD94+1,FALSE),"")</f>
        <v/>
      </c>
      <c r="Z94" s="102" t="str">
        <f>IF($D94='Risiko-Bewertungsmatrix'!$B$37,AA94,IF($D94='Risiko-Bewertungsmatrix'!$B$38,-AA94,""))</f>
        <v/>
      </c>
      <c r="AA94" s="40" t="str">
        <f t="shared" si="64"/>
        <v/>
      </c>
      <c r="AB94" s="40" t="str">
        <f t="shared" si="67"/>
        <v/>
      </c>
      <c r="AC94" s="23"/>
      <c r="AD94" s="22"/>
      <c r="AE94" s="38" t="str">
        <f t="shared" si="65"/>
        <v/>
      </c>
      <c r="AF94" s="45" t="str">
        <f t="shared" si="66"/>
        <v/>
      </c>
      <c r="AG94" s="27"/>
      <c r="AH94" s="29"/>
      <c r="AI94" s="24"/>
      <c r="AJ94" s="31"/>
      <c r="AK94" s="33"/>
      <c r="AL94" s="25"/>
    </row>
    <row r="95" spans="2:38" x14ac:dyDescent="0.25">
      <c r="B95" s="19">
        <v>89</v>
      </c>
      <c r="C95" s="20"/>
      <c r="D95" s="153"/>
      <c r="E95" s="21"/>
      <c r="F95" s="21"/>
      <c r="G95" s="21"/>
      <c r="H95" s="21"/>
      <c r="I95" s="147"/>
      <c r="J95" s="22"/>
      <c r="K95" s="38" t="str">
        <f t="shared" si="58"/>
        <v/>
      </c>
      <c r="L95" s="39" t="str">
        <f t="shared" si="59"/>
        <v/>
      </c>
      <c r="M95" s="38" t="str">
        <f t="shared" si="60"/>
        <v/>
      </c>
      <c r="N95" s="64" t="str">
        <f t="shared" si="61"/>
        <v/>
      </c>
      <c r="O95" s="132" t="str">
        <f>IF(Q95&lt;&gt;"",VLOOKUP(R95,'Risiko-Bewertungsmatrix'!$C$5:$M$14,T95+1,FALSE),"")</f>
        <v/>
      </c>
      <c r="P95" s="102" t="str">
        <f>IF($D95='Risiko-Bewertungsmatrix'!$B$37,Q95,IF($D95='Risiko-Bewertungsmatrix'!$B$38,-Q95,""))</f>
        <v/>
      </c>
      <c r="Q95" s="40" t="str">
        <f t="shared" si="56"/>
        <v/>
      </c>
      <c r="R95" s="40" t="str">
        <f t="shared" si="57"/>
        <v/>
      </c>
      <c r="S95" s="23"/>
      <c r="T95" s="22"/>
      <c r="U95" s="38" t="str">
        <f t="shared" si="62"/>
        <v/>
      </c>
      <c r="V95" s="45" t="str">
        <f t="shared" si="63"/>
        <v/>
      </c>
      <c r="W95" s="27"/>
      <c r="X95" s="29"/>
      <c r="Y95" s="132" t="str">
        <f>IF(AA95&lt;&gt;"",VLOOKUP(AB95,'Risiko-Bewertungsmatrix'!$C$5:$M$14,AD95+1,FALSE),"")</f>
        <v/>
      </c>
      <c r="Z95" s="102" t="str">
        <f>IF($D95='Risiko-Bewertungsmatrix'!$B$37,AA95,IF($D95='Risiko-Bewertungsmatrix'!$B$38,-AA95,""))</f>
        <v/>
      </c>
      <c r="AA95" s="40" t="str">
        <f t="shared" si="64"/>
        <v/>
      </c>
      <c r="AB95" s="40" t="str">
        <f t="shared" si="67"/>
        <v/>
      </c>
      <c r="AC95" s="23"/>
      <c r="AD95" s="22"/>
      <c r="AE95" s="38" t="str">
        <f t="shared" si="65"/>
        <v/>
      </c>
      <c r="AF95" s="45" t="str">
        <f t="shared" si="66"/>
        <v/>
      </c>
      <c r="AG95" s="27"/>
      <c r="AH95" s="29"/>
      <c r="AI95" s="24"/>
      <c r="AJ95" s="31"/>
      <c r="AK95" s="33"/>
      <c r="AL95" s="25"/>
    </row>
    <row r="96" spans="2:38" x14ac:dyDescent="0.25">
      <c r="B96" s="19">
        <v>90</v>
      </c>
      <c r="C96" s="20"/>
      <c r="D96" s="153"/>
      <c r="E96" s="21"/>
      <c r="F96" s="21"/>
      <c r="G96" s="21"/>
      <c r="H96" s="21"/>
      <c r="I96" s="147"/>
      <c r="J96" s="22"/>
      <c r="K96" s="38" t="str">
        <f t="shared" si="58"/>
        <v/>
      </c>
      <c r="L96" s="39" t="str">
        <f t="shared" si="59"/>
        <v/>
      </c>
      <c r="M96" s="38" t="str">
        <f t="shared" si="60"/>
        <v/>
      </c>
      <c r="N96" s="64" t="str">
        <f t="shared" si="61"/>
        <v/>
      </c>
      <c r="O96" s="132" t="str">
        <f>IF(Q96&lt;&gt;"",VLOOKUP(R96,'Risiko-Bewertungsmatrix'!$C$5:$M$14,T96+1,FALSE),"")</f>
        <v/>
      </c>
      <c r="P96" s="102" t="str">
        <f>IF($D96='Risiko-Bewertungsmatrix'!$B$37,Q96,IF($D96='Risiko-Bewertungsmatrix'!$B$38,-Q96,""))</f>
        <v/>
      </c>
      <c r="Q96" s="40" t="str">
        <f t="shared" si="56"/>
        <v/>
      </c>
      <c r="R96" s="40" t="str">
        <f t="shared" si="57"/>
        <v/>
      </c>
      <c r="S96" s="23"/>
      <c r="T96" s="22"/>
      <c r="U96" s="38" t="str">
        <f t="shared" si="62"/>
        <v/>
      </c>
      <c r="V96" s="45" t="str">
        <f t="shared" si="63"/>
        <v/>
      </c>
      <c r="W96" s="27"/>
      <c r="X96" s="29"/>
      <c r="Y96" s="132" t="str">
        <f>IF(AA96&lt;&gt;"",VLOOKUP(AB96,'Risiko-Bewertungsmatrix'!$C$5:$M$14,AD96+1,FALSE),"")</f>
        <v/>
      </c>
      <c r="Z96" s="102" t="str">
        <f>IF($D96='Risiko-Bewertungsmatrix'!$B$37,AA96,IF($D96='Risiko-Bewertungsmatrix'!$B$38,-AA96,""))</f>
        <v/>
      </c>
      <c r="AA96" s="40" t="str">
        <f t="shared" si="64"/>
        <v/>
      </c>
      <c r="AB96" s="40" t="str">
        <f t="shared" si="67"/>
        <v/>
      </c>
      <c r="AC96" s="23"/>
      <c r="AD96" s="22"/>
      <c r="AE96" s="38" t="str">
        <f t="shared" si="65"/>
        <v/>
      </c>
      <c r="AF96" s="45" t="str">
        <f t="shared" si="66"/>
        <v/>
      </c>
      <c r="AG96" s="27"/>
      <c r="AH96" s="29"/>
      <c r="AI96" s="24"/>
      <c r="AJ96" s="31"/>
      <c r="AK96" s="33"/>
      <c r="AL96" s="25"/>
    </row>
    <row r="97" spans="2:38" x14ac:dyDescent="0.25">
      <c r="B97" s="19">
        <v>91</v>
      </c>
      <c r="C97" s="20"/>
      <c r="D97" s="153"/>
      <c r="E97" s="21"/>
      <c r="F97" s="21"/>
      <c r="G97" s="21"/>
      <c r="H97" s="21"/>
      <c r="I97" s="147"/>
      <c r="J97" s="22"/>
      <c r="K97" s="38" t="str">
        <f t="shared" si="58"/>
        <v/>
      </c>
      <c r="L97" s="39" t="str">
        <f t="shared" si="59"/>
        <v/>
      </c>
      <c r="M97" s="38" t="str">
        <f t="shared" si="60"/>
        <v/>
      </c>
      <c r="N97" s="64" t="str">
        <f t="shared" si="61"/>
        <v/>
      </c>
      <c r="O97" s="132" t="str">
        <f>IF(Q97&lt;&gt;"",VLOOKUP(R97,'Risiko-Bewertungsmatrix'!$C$5:$M$14,T97+1,FALSE),"")</f>
        <v/>
      </c>
      <c r="P97" s="102" t="str">
        <f>IF($D97='Risiko-Bewertungsmatrix'!$B$37,Q97,IF($D97='Risiko-Bewertungsmatrix'!$B$38,-Q97,""))</f>
        <v/>
      </c>
      <c r="Q97" s="40" t="str">
        <f t="shared" si="56"/>
        <v/>
      </c>
      <c r="R97" s="40" t="str">
        <f t="shared" si="57"/>
        <v/>
      </c>
      <c r="S97" s="23"/>
      <c r="T97" s="22"/>
      <c r="U97" s="38" t="str">
        <f t="shared" si="62"/>
        <v/>
      </c>
      <c r="V97" s="45" t="str">
        <f t="shared" si="63"/>
        <v/>
      </c>
      <c r="W97" s="27"/>
      <c r="X97" s="29"/>
      <c r="Y97" s="132" t="str">
        <f>IF(AA97&lt;&gt;"",VLOOKUP(AB97,'Risiko-Bewertungsmatrix'!$C$5:$M$14,AD97+1,FALSE),"")</f>
        <v/>
      </c>
      <c r="Z97" s="102" t="str">
        <f>IF($D97='Risiko-Bewertungsmatrix'!$B$37,AA97,IF($D97='Risiko-Bewertungsmatrix'!$B$38,-AA97,""))</f>
        <v/>
      </c>
      <c r="AA97" s="40" t="str">
        <f t="shared" si="64"/>
        <v/>
      </c>
      <c r="AB97" s="40" t="str">
        <f t="shared" si="67"/>
        <v/>
      </c>
      <c r="AC97" s="23"/>
      <c r="AD97" s="22"/>
      <c r="AE97" s="38" t="str">
        <f t="shared" si="65"/>
        <v/>
      </c>
      <c r="AF97" s="45" t="str">
        <f t="shared" si="66"/>
        <v/>
      </c>
      <c r="AG97" s="27"/>
      <c r="AH97" s="29"/>
      <c r="AI97" s="24"/>
      <c r="AJ97" s="31"/>
      <c r="AK97" s="33"/>
      <c r="AL97" s="25"/>
    </row>
    <row r="98" spans="2:38" x14ac:dyDescent="0.25">
      <c r="B98" s="19">
        <v>92</v>
      </c>
      <c r="C98" s="20"/>
      <c r="D98" s="153"/>
      <c r="E98" s="21"/>
      <c r="F98" s="21"/>
      <c r="G98" s="21"/>
      <c r="H98" s="21"/>
      <c r="I98" s="147"/>
      <c r="J98" s="22"/>
      <c r="K98" s="38" t="str">
        <f t="shared" si="58"/>
        <v/>
      </c>
      <c r="L98" s="39" t="str">
        <f t="shared" si="59"/>
        <v/>
      </c>
      <c r="M98" s="38" t="str">
        <f t="shared" si="60"/>
        <v/>
      </c>
      <c r="N98" s="64" t="str">
        <f t="shared" si="61"/>
        <v/>
      </c>
      <c r="O98" s="132" t="str">
        <f>IF(Q98&lt;&gt;"",VLOOKUP(R98,'Risiko-Bewertungsmatrix'!$C$5:$M$14,T98+1,FALSE),"")</f>
        <v/>
      </c>
      <c r="P98" s="102" t="str">
        <f>IF($D98='Risiko-Bewertungsmatrix'!$B$37,Q98,IF($D98='Risiko-Bewertungsmatrix'!$B$38,-Q98,""))</f>
        <v/>
      </c>
      <c r="Q98" s="40" t="str">
        <f t="shared" si="56"/>
        <v/>
      </c>
      <c r="R98" s="40" t="str">
        <f t="shared" si="57"/>
        <v/>
      </c>
      <c r="S98" s="23"/>
      <c r="T98" s="22"/>
      <c r="U98" s="38" t="str">
        <f t="shared" si="62"/>
        <v/>
      </c>
      <c r="V98" s="45" t="str">
        <f t="shared" si="63"/>
        <v/>
      </c>
      <c r="W98" s="27"/>
      <c r="X98" s="29"/>
      <c r="Y98" s="132" t="str">
        <f>IF(AA98&lt;&gt;"",VLOOKUP(AB98,'Risiko-Bewertungsmatrix'!$C$5:$M$14,AD98+1,FALSE),"")</f>
        <v/>
      </c>
      <c r="Z98" s="102" t="str">
        <f>IF($D98='Risiko-Bewertungsmatrix'!$B$37,AA98,IF($D98='Risiko-Bewertungsmatrix'!$B$38,-AA98,""))</f>
        <v/>
      </c>
      <c r="AA98" s="40" t="str">
        <f t="shared" si="64"/>
        <v/>
      </c>
      <c r="AB98" s="40" t="str">
        <f t="shared" si="67"/>
        <v/>
      </c>
      <c r="AC98" s="23"/>
      <c r="AD98" s="22"/>
      <c r="AE98" s="38" t="str">
        <f t="shared" si="65"/>
        <v/>
      </c>
      <c r="AF98" s="45" t="str">
        <f t="shared" si="66"/>
        <v/>
      </c>
      <c r="AG98" s="27"/>
      <c r="AH98" s="29"/>
      <c r="AI98" s="24"/>
      <c r="AJ98" s="31"/>
      <c r="AK98" s="33"/>
      <c r="AL98" s="25"/>
    </row>
    <row r="99" spans="2:38" x14ac:dyDescent="0.25">
      <c r="B99" s="19">
        <v>93</v>
      </c>
      <c r="C99" s="20"/>
      <c r="D99" s="153"/>
      <c r="E99" s="21"/>
      <c r="F99" s="21"/>
      <c r="G99" s="21"/>
      <c r="H99" s="21"/>
      <c r="I99" s="147"/>
      <c r="J99" s="22"/>
      <c r="K99" s="38" t="str">
        <f t="shared" si="58"/>
        <v/>
      </c>
      <c r="L99" s="39" t="str">
        <f t="shared" si="59"/>
        <v/>
      </c>
      <c r="M99" s="38" t="str">
        <f t="shared" si="60"/>
        <v/>
      </c>
      <c r="N99" s="64" t="str">
        <f t="shared" si="61"/>
        <v/>
      </c>
      <c r="O99" s="132" t="str">
        <f>IF(Q99&lt;&gt;"",VLOOKUP(R99,'Risiko-Bewertungsmatrix'!$C$5:$M$14,T99+1,FALSE),"")</f>
        <v/>
      </c>
      <c r="P99" s="102" t="str">
        <f>IF($D99='Risiko-Bewertungsmatrix'!$B$37,Q99,IF($D99='Risiko-Bewertungsmatrix'!$B$38,-Q99,""))</f>
        <v/>
      </c>
      <c r="Q99" s="40" t="str">
        <f t="shared" si="56"/>
        <v/>
      </c>
      <c r="R99" s="40" t="str">
        <f t="shared" si="57"/>
        <v/>
      </c>
      <c r="S99" s="23"/>
      <c r="T99" s="22"/>
      <c r="U99" s="38" t="str">
        <f t="shared" si="62"/>
        <v/>
      </c>
      <c r="V99" s="45" t="str">
        <f t="shared" si="63"/>
        <v/>
      </c>
      <c r="W99" s="27"/>
      <c r="X99" s="29"/>
      <c r="Y99" s="132" t="str">
        <f>IF(AA99&lt;&gt;"",VLOOKUP(AB99,'Risiko-Bewertungsmatrix'!$C$5:$M$14,AD99+1,FALSE),"")</f>
        <v/>
      </c>
      <c r="Z99" s="102" t="str">
        <f>IF($D99='Risiko-Bewertungsmatrix'!$B$37,AA99,IF($D99='Risiko-Bewertungsmatrix'!$B$38,-AA99,""))</f>
        <v/>
      </c>
      <c r="AA99" s="40" t="str">
        <f t="shared" si="64"/>
        <v/>
      </c>
      <c r="AB99" s="40" t="str">
        <f t="shared" si="67"/>
        <v/>
      </c>
      <c r="AC99" s="23"/>
      <c r="AD99" s="22"/>
      <c r="AE99" s="38" t="str">
        <f t="shared" si="65"/>
        <v/>
      </c>
      <c r="AF99" s="45" t="str">
        <f t="shared" si="66"/>
        <v/>
      </c>
      <c r="AG99" s="27"/>
      <c r="AH99" s="29"/>
      <c r="AI99" s="24"/>
      <c r="AJ99" s="31"/>
      <c r="AK99" s="33"/>
      <c r="AL99" s="25"/>
    </row>
    <row r="100" spans="2:38" x14ac:dyDescent="0.25">
      <c r="B100" s="19">
        <v>94</v>
      </c>
      <c r="C100" s="20"/>
      <c r="D100" s="153"/>
      <c r="E100" s="21"/>
      <c r="F100" s="21"/>
      <c r="G100" s="21"/>
      <c r="H100" s="21"/>
      <c r="I100" s="147"/>
      <c r="J100" s="22"/>
      <c r="K100" s="38" t="str">
        <f t="shared" si="58"/>
        <v/>
      </c>
      <c r="L100" s="39" t="str">
        <f t="shared" si="59"/>
        <v/>
      </c>
      <c r="M100" s="38" t="str">
        <f t="shared" si="60"/>
        <v/>
      </c>
      <c r="N100" s="64" t="str">
        <f t="shared" si="61"/>
        <v/>
      </c>
      <c r="O100" s="132" t="str">
        <f>IF(Q100&lt;&gt;"",VLOOKUP(R100,'Risiko-Bewertungsmatrix'!$C$5:$M$14,T100+1,FALSE),"")</f>
        <v/>
      </c>
      <c r="P100" s="102" t="str">
        <f>IF($D100='Risiko-Bewertungsmatrix'!$B$37,Q100,IF($D100='Risiko-Bewertungsmatrix'!$B$38,-Q100,""))</f>
        <v/>
      </c>
      <c r="Q100" s="40" t="str">
        <f t="shared" si="56"/>
        <v/>
      </c>
      <c r="R100" s="40" t="str">
        <f t="shared" si="57"/>
        <v/>
      </c>
      <c r="S100" s="23"/>
      <c r="T100" s="22"/>
      <c r="U100" s="38" t="str">
        <f t="shared" si="62"/>
        <v/>
      </c>
      <c r="V100" s="45" t="str">
        <f t="shared" si="63"/>
        <v/>
      </c>
      <c r="W100" s="27"/>
      <c r="X100" s="29"/>
      <c r="Y100" s="132" t="str">
        <f>IF(AA100&lt;&gt;"",VLOOKUP(AB100,'Risiko-Bewertungsmatrix'!$C$5:$M$14,AD100+1,FALSE),"")</f>
        <v/>
      </c>
      <c r="Z100" s="102" t="str">
        <f>IF($D100='Risiko-Bewertungsmatrix'!$B$37,AA100,IF($D100='Risiko-Bewertungsmatrix'!$B$38,-AA100,""))</f>
        <v/>
      </c>
      <c r="AA100" s="40" t="str">
        <f t="shared" si="64"/>
        <v/>
      </c>
      <c r="AB100" s="40" t="str">
        <f t="shared" si="67"/>
        <v/>
      </c>
      <c r="AC100" s="23"/>
      <c r="AD100" s="22"/>
      <c r="AE100" s="38" t="str">
        <f t="shared" si="65"/>
        <v/>
      </c>
      <c r="AF100" s="45" t="str">
        <f t="shared" si="66"/>
        <v/>
      </c>
      <c r="AG100" s="27"/>
      <c r="AH100" s="29"/>
      <c r="AI100" s="24"/>
      <c r="AJ100" s="31"/>
      <c r="AK100" s="33"/>
      <c r="AL100" s="25"/>
    </row>
    <row r="101" spans="2:38" x14ac:dyDescent="0.25">
      <c r="B101" s="19">
        <v>95</v>
      </c>
      <c r="C101" s="20"/>
      <c r="D101" s="153"/>
      <c r="E101" s="21"/>
      <c r="F101" s="21"/>
      <c r="G101" s="21"/>
      <c r="H101" s="21"/>
      <c r="I101" s="147"/>
      <c r="J101" s="22"/>
      <c r="K101" s="38" t="str">
        <f t="shared" si="58"/>
        <v/>
      </c>
      <c r="L101" s="39" t="str">
        <f t="shared" si="59"/>
        <v/>
      </c>
      <c r="M101" s="38" t="str">
        <f t="shared" si="60"/>
        <v/>
      </c>
      <c r="N101" s="64" t="str">
        <f t="shared" si="61"/>
        <v/>
      </c>
      <c r="O101" s="132" t="str">
        <f>IF(Q101&lt;&gt;"",VLOOKUP(R101,'Risiko-Bewertungsmatrix'!$C$5:$M$14,T101+1,FALSE),"")</f>
        <v/>
      </c>
      <c r="P101" s="102" t="str">
        <f>IF($D101='Risiko-Bewertungsmatrix'!$B$37,Q101,IF($D101='Risiko-Bewertungsmatrix'!$B$38,-Q101,""))</f>
        <v/>
      </c>
      <c r="Q101" s="40" t="str">
        <f t="shared" si="56"/>
        <v/>
      </c>
      <c r="R101" s="40" t="str">
        <f t="shared" si="57"/>
        <v/>
      </c>
      <c r="S101" s="23"/>
      <c r="T101" s="22"/>
      <c r="U101" s="38" t="str">
        <f t="shared" si="62"/>
        <v/>
      </c>
      <c r="V101" s="45" t="str">
        <f t="shared" si="63"/>
        <v/>
      </c>
      <c r="W101" s="27"/>
      <c r="X101" s="29"/>
      <c r="Y101" s="132" t="str">
        <f>IF(AA101&lt;&gt;"",VLOOKUP(AB101,'Risiko-Bewertungsmatrix'!$C$5:$M$14,AD101+1,FALSE),"")</f>
        <v/>
      </c>
      <c r="Z101" s="102" t="str">
        <f>IF($D101='Risiko-Bewertungsmatrix'!$B$37,AA101,IF($D101='Risiko-Bewertungsmatrix'!$B$38,-AA101,""))</f>
        <v/>
      </c>
      <c r="AA101" s="40" t="str">
        <f t="shared" si="64"/>
        <v/>
      </c>
      <c r="AB101" s="40" t="str">
        <f t="shared" si="67"/>
        <v/>
      </c>
      <c r="AC101" s="23"/>
      <c r="AD101" s="22"/>
      <c r="AE101" s="38" t="str">
        <f t="shared" si="65"/>
        <v/>
      </c>
      <c r="AF101" s="45" t="str">
        <f t="shared" si="66"/>
        <v/>
      </c>
      <c r="AG101" s="27"/>
      <c r="AH101" s="29"/>
      <c r="AI101" s="24"/>
      <c r="AJ101" s="31"/>
      <c r="AK101" s="33"/>
      <c r="AL101" s="25"/>
    </row>
    <row r="102" spans="2:38" x14ac:dyDescent="0.25">
      <c r="B102" s="19">
        <v>96</v>
      </c>
      <c r="C102" s="20"/>
      <c r="D102" s="153"/>
      <c r="E102" s="21"/>
      <c r="F102" s="21"/>
      <c r="G102" s="21"/>
      <c r="H102" s="21"/>
      <c r="I102" s="147"/>
      <c r="J102" s="22"/>
      <c r="K102" s="38" t="str">
        <f t="shared" si="58"/>
        <v/>
      </c>
      <c r="L102" s="39" t="str">
        <f t="shared" si="59"/>
        <v/>
      </c>
      <c r="M102" s="38" t="str">
        <f t="shared" si="60"/>
        <v/>
      </c>
      <c r="N102" s="64" t="str">
        <f t="shared" si="61"/>
        <v/>
      </c>
      <c r="O102" s="132" t="str">
        <f>IF(Q102&lt;&gt;"",VLOOKUP(R102,'Risiko-Bewertungsmatrix'!$C$5:$M$14,T102+1,FALSE),"")</f>
        <v/>
      </c>
      <c r="P102" s="102" t="str">
        <f>IF($D102='Risiko-Bewertungsmatrix'!$B$37,Q102,IF($D102='Risiko-Bewertungsmatrix'!$B$38,-Q102,""))</f>
        <v/>
      </c>
      <c r="Q102" s="40" t="str">
        <f t="shared" si="56"/>
        <v/>
      </c>
      <c r="R102" s="40" t="str">
        <f t="shared" si="57"/>
        <v/>
      </c>
      <c r="S102" s="23"/>
      <c r="T102" s="22"/>
      <c r="U102" s="38" t="str">
        <f t="shared" si="62"/>
        <v/>
      </c>
      <c r="V102" s="45" t="str">
        <f t="shared" si="63"/>
        <v/>
      </c>
      <c r="W102" s="27"/>
      <c r="X102" s="29"/>
      <c r="Y102" s="132" t="str">
        <f>IF(AA102&lt;&gt;"",VLOOKUP(AB102,'Risiko-Bewertungsmatrix'!$C$5:$M$14,AD102+1,FALSE),"")</f>
        <v/>
      </c>
      <c r="Z102" s="102" t="str">
        <f>IF($D102='Risiko-Bewertungsmatrix'!$B$37,AA102,IF($D102='Risiko-Bewertungsmatrix'!$B$38,-AA102,""))</f>
        <v/>
      </c>
      <c r="AA102" s="40" t="str">
        <f t="shared" si="64"/>
        <v/>
      </c>
      <c r="AB102" s="40" t="str">
        <f t="shared" si="67"/>
        <v/>
      </c>
      <c r="AC102" s="23"/>
      <c r="AD102" s="22"/>
      <c r="AE102" s="38" t="str">
        <f t="shared" si="65"/>
        <v/>
      </c>
      <c r="AF102" s="45" t="str">
        <f t="shared" si="66"/>
        <v/>
      </c>
      <c r="AG102" s="27"/>
      <c r="AH102" s="29"/>
      <c r="AI102" s="24"/>
      <c r="AJ102" s="31"/>
      <c r="AK102" s="33"/>
      <c r="AL102" s="25"/>
    </row>
    <row r="103" spans="2:38" x14ac:dyDescent="0.25">
      <c r="B103" s="19">
        <v>97</v>
      </c>
      <c r="C103" s="20"/>
      <c r="D103" s="153"/>
      <c r="E103" s="21"/>
      <c r="F103" s="21"/>
      <c r="G103" s="21"/>
      <c r="H103" s="21"/>
      <c r="I103" s="147"/>
      <c r="J103" s="22"/>
      <c r="K103" s="38" t="str">
        <f t="shared" si="58"/>
        <v/>
      </c>
      <c r="L103" s="39" t="str">
        <f t="shared" si="59"/>
        <v/>
      </c>
      <c r="M103" s="38" t="str">
        <f t="shared" si="60"/>
        <v/>
      </c>
      <c r="N103" s="64" t="str">
        <f t="shared" si="61"/>
        <v/>
      </c>
      <c r="O103" s="132" t="str">
        <f>IF(Q103&lt;&gt;"",VLOOKUP(R103,'Risiko-Bewertungsmatrix'!$C$5:$M$14,T103+1,FALSE),"")</f>
        <v/>
      </c>
      <c r="P103" s="102" t="str">
        <f>IF($D103='Risiko-Bewertungsmatrix'!$B$37,Q103,IF($D103='Risiko-Bewertungsmatrix'!$B$38,-Q103,""))</f>
        <v/>
      </c>
      <c r="Q103" s="40" t="str">
        <f t="shared" si="56"/>
        <v/>
      </c>
      <c r="R103" s="40" t="str">
        <f t="shared" si="57"/>
        <v/>
      </c>
      <c r="S103" s="23"/>
      <c r="T103" s="22"/>
      <c r="U103" s="38" t="str">
        <f t="shared" si="62"/>
        <v/>
      </c>
      <c r="V103" s="45" t="str">
        <f t="shared" si="63"/>
        <v/>
      </c>
      <c r="W103" s="27"/>
      <c r="X103" s="29"/>
      <c r="Y103" s="132" t="str">
        <f>IF(AA103&lt;&gt;"",VLOOKUP(AB103,'Risiko-Bewertungsmatrix'!$C$5:$M$14,AD103+1,FALSE),"")</f>
        <v/>
      </c>
      <c r="Z103" s="102" t="str">
        <f>IF($D103='Risiko-Bewertungsmatrix'!$B$37,AA103,IF($D103='Risiko-Bewertungsmatrix'!$B$38,-AA103,""))</f>
        <v/>
      </c>
      <c r="AA103" s="40" t="str">
        <f t="shared" si="64"/>
        <v/>
      </c>
      <c r="AB103" s="40" t="str">
        <f t="shared" si="67"/>
        <v/>
      </c>
      <c r="AC103" s="23"/>
      <c r="AD103" s="22"/>
      <c r="AE103" s="38" t="str">
        <f t="shared" si="65"/>
        <v/>
      </c>
      <c r="AF103" s="45" t="str">
        <f t="shared" si="66"/>
        <v/>
      </c>
      <c r="AG103" s="27"/>
      <c r="AH103" s="29"/>
      <c r="AI103" s="24"/>
      <c r="AJ103" s="31"/>
      <c r="AK103" s="33"/>
      <c r="AL103" s="25"/>
    </row>
    <row r="104" spans="2:38" x14ac:dyDescent="0.25">
      <c r="B104" s="19">
        <v>98</v>
      </c>
      <c r="C104" s="20"/>
      <c r="D104" s="153"/>
      <c r="E104" s="21"/>
      <c r="F104" s="21"/>
      <c r="G104" s="21"/>
      <c r="H104" s="21"/>
      <c r="I104" s="147"/>
      <c r="J104" s="22"/>
      <c r="K104" s="38" t="str">
        <f t="shared" si="58"/>
        <v/>
      </c>
      <c r="L104" s="39" t="str">
        <f t="shared" si="59"/>
        <v/>
      </c>
      <c r="M104" s="38" t="str">
        <f t="shared" si="60"/>
        <v/>
      </c>
      <c r="N104" s="64" t="str">
        <f t="shared" si="61"/>
        <v/>
      </c>
      <c r="O104" s="132" t="str">
        <f>IF(Q104&lt;&gt;"",VLOOKUP(R104,'Risiko-Bewertungsmatrix'!$C$5:$M$14,T104+1,FALSE),"")</f>
        <v/>
      </c>
      <c r="P104" s="102" t="str">
        <f>IF($D104='Risiko-Bewertungsmatrix'!$B$37,Q104,IF($D104='Risiko-Bewertungsmatrix'!$B$38,-Q104,""))</f>
        <v/>
      </c>
      <c r="Q104" s="40" t="str">
        <f t="shared" si="56"/>
        <v/>
      </c>
      <c r="R104" s="40" t="str">
        <f t="shared" si="57"/>
        <v/>
      </c>
      <c r="S104" s="23"/>
      <c r="T104" s="22"/>
      <c r="U104" s="38" t="str">
        <f t="shared" si="62"/>
        <v/>
      </c>
      <c r="V104" s="45" t="str">
        <f t="shared" si="63"/>
        <v/>
      </c>
      <c r="W104" s="27"/>
      <c r="X104" s="29"/>
      <c r="Y104" s="132" t="str">
        <f>IF(AA104&lt;&gt;"",VLOOKUP(AB104,'Risiko-Bewertungsmatrix'!$C$5:$M$14,AD104+1,FALSE),"")</f>
        <v/>
      </c>
      <c r="Z104" s="102" t="str">
        <f>IF($D104='Risiko-Bewertungsmatrix'!$B$37,AA104,IF($D104='Risiko-Bewertungsmatrix'!$B$38,-AA104,""))</f>
        <v/>
      </c>
      <c r="AA104" s="40" t="str">
        <f t="shared" si="64"/>
        <v/>
      </c>
      <c r="AB104" s="40" t="str">
        <f t="shared" si="67"/>
        <v/>
      </c>
      <c r="AC104" s="23"/>
      <c r="AD104" s="22"/>
      <c r="AE104" s="38" t="str">
        <f t="shared" si="65"/>
        <v/>
      </c>
      <c r="AF104" s="45" t="str">
        <f t="shared" si="66"/>
        <v/>
      </c>
      <c r="AG104" s="27"/>
      <c r="AH104" s="29"/>
      <c r="AI104" s="24"/>
      <c r="AJ104" s="31"/>
      <c r="AK104" s="33"/>
      <c r="AL104" s="25"/>
    </row>
    <row r="105" spans="2:38" x14ac:dyDescent="0.25">
      <c r="B105" s="19">
        <v>99</v>
      </c>
      <c r="C105" s="20"/>
      <c r="D105" s="153"/>
      <c r="E105" s="21"/>
      <c r="F105" s="21"/>
      <c r="G105" s="21"/>
      <c r="H105" s="21"/>
      <c r="I105" s="147"/>
      <c r="J105" s="22"/>
      <c r="K105" s="38" t="str">
        <f t="shared" si="58"/>
        <v/>
      </c>
      <c r="L105" s="39" t="str">
        <f t="shared" si="59"/>
        <v/>
      </c>
      <c r="M105" s="38" t="str">
        <f t="shared" si="60"/>
        <v/>
      </c>
      <c r="N105" s="64" t="str">
        <f t="shared" si="61"/>
        <v/>
      </c>
      <c r="O105" s="132" t="str">
        <f>IF(Q105&lt;&gt;"",VLOOKUP(R105,'Risiko-Bewertungsmatrix'!$C$5:$M$14,T105+1,FALSE),"")</f>
        <v/>
      </c>
      <c r="P105" s="102" t="str">
        <f>IF($D105='Risiko-Bewertungsmatrix'!$B$37,Q105,IF($D105='Risiko-Bewertungsmatrix'!$B$38,-Q105,""))</f>
        <v/>
      </c>
      <c r="Q105" s="40" t="str">
        <f t="shared" si="56"/>
        <v/>
      </c>
      <c r="R105" s="40" t="str">
        <f t="shared" si="57"/>
        <v/>
      </c>
      <c r="S105" s="23"/>
      <c r="T105" s="22"/>
      <c r="U105" s="38" t="str">
        <f t="shared" si="62"/>
        <v/>
      </c>
      <c r="V105" s="45" t="str">
        <f t="shared" si="63"/>
        <v/>
      </c>
      <c r="W105" s="27"/>
      <c r="X105" s="29"/>
      <c r="Y105" s="132" t="str">
        <f>IF(AA105&lt;&gt;"",VLOOKUP(AB105,'Risiko-Bewertungsmatrix'!$C$5:$M$14,AD105+1,FALSE),"")</f>
        <v/>
      </c>
      <c r="Z105" s="102" t="str">
        <f>IF($D105='Risiko-Bewertungsmatrix'!$B$37,AA105,IF($D105='Risiko-Bewertungsmatrix'!$B$38,-AA105,""))</f>
        <v/>
      </c>
      <c r="AA105" s="40" t="str">
        <f t="shared" si="64"/>
        <v/>
      </c>
      <c r="AB105" s="40" t="str">
        <f t="shared" si="67"/>
        <v/>
      </c>
      <c r="AC105" s="23"/>
      <c r="AD105" s="22"/>
      <c r="AE105" s="38" t="str">
        <f t="shared" si="65"/>
        <v/>
      </c>
      <c r="AF105" s="45" t="str">
        <f t="shared" si="66"/>
        <v/>
      </c>
      <c r="AG105" s="27"/>
      <c r="AH105" s="29"/>
      <c r="AI105" s="24"/>
      <c r="AJ105" s="31"/>
      <c r="AK105" s="33"/>
      <c r="AL105" s="25"/>
    </row>
    <row r="106" spans="2:38" x14ac:dyDescent="0.25">
      <c r="B106" s="19">
        <v>100</v>
      </c>
      <c r="C106" s="20"/>
      <c r="D106" s="153"/>
      <c r="E106" s="21"/>
      <c r="F106" s="21"/>
      <c r="G106" s="21"/>
      <c r="H106" s="21"/>
      <c r="I106" s="147"/>
      <c r="J106" s="22"/>
      <c r="K106" s="38" t="str">
        <f t="shared" si="58"/>
        <v/>
      </c>
      <c r="L106" s="39" t="str">
        <f t="shared" si="59"/>
        <v/>
      </c>
      <c r="M106" s="38" t="str">
        <f t="shared" si="60"/>
        <v/>
      </c>
      <c r="N106" s="64" t="str">
        <f t="shared" si="61"/>
        <v/>
      </c>
      <c r="O106" s="132" t="str">
        <f>IF(Q106&lt;&gt;"",VLOOKUP(R106,'Risiko-Bewertungsmatrix'!$C$5:$M$14,T106+1,FALSE),"")</f>
        <v/>
      </c>
      <c r="P106" s="102" t="str">
        <f>IF($D106='Risiko-Bewertungsmatrix'!$B$37,Q106,IF($D106='Risiko-Bewertungsmatrix'!$B$38,-Q106,""))</f>
        <v/>
      </c>
      <c r="Q106" s="40" t="str">
        <f t="shared" si="56"/>
        <v/>
      </c>
      <c r="R106" s="40" t="str">
        <f t="shared" si="57"/>
        <v/>
      </c>
      <c r="S106" s="23"/>
      <c r="T106" s="22"/>
      <c r="U106" s="38" t="str">
        <f t="shared" si="62"/>
        <v/>
      </c>
      <c r="V106" s="45" t="str">
        <f t="shared" si="63"/>
        <v/>
      </c>
      <c r="W106" s="27"/>
      <c r="X106" s="29"/>
      <c r="Y106" s="132" t="str">
        <f>IF(AA106&lt;&gt;"",VLOOKUP(AB106,'Risiko-Bewertungsmatrix'!$C$5:$M$14,AD106+1,FALSE),"")</f>
        <v/>
      </c>
      <c r="Z106" s="102" t="str">
        <f>IF($D106='Risiko-Bewertungsmatrix'!$B$37,AA106,IF($D106='Risiko-Bewertungsmatrix'!$B$38,-AA106,""))</f>
        <v/>
      </c>
      <c r="AA106" s="40" t="str">
        <f t="shared" si="64"/>
        <v/>
      </c>
      <c r="AB106" s="40" t="str">
        <f t="shared" si="67"/>
        <v/>
      </c>
      <c r="AC106" s="23"/>
      <c r="AD106" s="22"/>
      <c r="AE106" s="38" t="str">
        <f t="shared" si="65"/>
        <v/>
      </c>
      <c r="AF106" s="45" t="str">
        <f t="shared" si="66"/>
        <v/>
      </c>
      <c r="AG106" s="27"/>
      <c r="AH106" s="29"/>
      <c r="AI106" s="24"/>
      <c r="AJ106" s="31"/>
      <c r="AK106" s="33"/>
      <c r="AL106" s="25"/>
    </row>
    <row r="107" spans="2:38" x14ac:dyDescent="0.25">
      <c r="B107" s="19">
        <v>101</v>
      </c>
      <c r="C107" s="20"/>
      <c r="D107" s="153"/>
      <c r="E107" s="21"/>
      <c r="F107" s="21"/>
      <c r="G107" s="21"/>
      <c r="H107" s="21"/>
      <c r="I107" s="147"/>
      <c r="J107" s="22"/>
      <c r="K107" s="38" t="str">
        <f t="shared" si="58"/>
        <v/>
      </c>
      <c r="L107" s="39" t="str">
        <f t="shared" si="59"/>
        <v/>
      </c>
      <c r="M107" s="38" t="str">
        <f t="shared" si="60"/>
        <v/>
      </c>
      <c r="N107" s="64" t="str">
        <f t="shared" si="61"/>
        <v/>
      </c>
      <c r="O107" s="132" t="str">
        <f>IF(Q107&lt;&gt;"",VLOOKUP(R107,'Risiko-Bewertungsmatrix'!$C$5:$M$14,T107+1,FALSE),"")</f>
        <v/>
      </c>
      <c r="P107" s="102" t="str">
        <f>IF($D107='Risiko-Bewertungsmatrix'!$B$37,Q107,IF($D107='Risiko-Bewertungsmatrix'!$B$38,-Q107,""))</f>
        <v/>
      </c>
      <c r="Q107" s="40" t="str">
        <f t="shared" si="56"/>
        <v/>
      </c>
      <c r="R107" s="40" t="str">
        <f t="shared" si="57"/>
        <v/>
      </c>
      <c r="S107" s="23"/>
      <c r="T107" s="22"/>
      <c r="U107" s="38" t="str">
        <f t="shared" si="62"/>
        <v/>
      </c>
      <c r="V107" s="45" t="str">
        <f t="shared" si="63"/>
        <v/>
      </c>
      <c r="W107" s="27"/>
      <c r="X107" s="29"/>
      <c r="Y107" s="132" t="str">
        <f>IF(AA107&lt;&gt;"",VLOOKUP(AB107,'Risiko-Bewertungsmatrix'!$C$5:$M$14,AD107+1,FALSE),"")</f>
        <v/>
      </c>
      <c r="Z107" s="102" t="str">
        <f>IF($D107='Risiko-Bewertungsmatrix'!$B$37,AA107,IF($D107='Risiko-Bewertungsmatrix'!$B$38,-AA107,""))</f>
        <v/>
      </c>
      <c r="AA107" s="40" t="str">
        <f t="shared" si="64"/>
        <v/>
      </c>
      <c r="AB107" s="40" t="str">
        <f t="shared" si="67"/>
        <v/>
      </c>
      <c r="AC107" s="23"/>
      <c r="AD107" s="22"/>
      <c r="AE107" s="38" t="str">
        <f t="shared" si="65"/>
        <v/>
      </c>
      <c r="AF107" s="45" t="str">
        <f t="shared" si="66"/>
        <v/>
      </c>
      <c r="AG107" s="27"/>
      <c r="AH107" s="29"/>
      <c r="AI107" s="24"/>
      <c r="AJ107" s="31"/>
      <c r="AK107" s="33"/>
      <c r="AL107" s="25"/>
    </row>
    <row r="108" spans="2:38" x14ac:dyDescent="0.25">
      <c r="B108" s="19">
        <v>102</v>
      </c>
      <c r="C108" s="20"/>
      <c r="D108" s="153"/>
      <c r="E108" s="21"/>
      <c r="F108" s="21"/>
      <c r="G108" s="21"/>
      <c r="H108" s="21"/>
      <c r="I108" s="147"/>
      <c r="J108" s="22"/>
      <c r="K108" s="38" t="str">
        <f t="shared" si="58"/>
        <v/>
      </c>
      <c r="L108" s="39" t="str">
        <f t="shared" si="59"/>
        <v/>
      </c>
      <c r="M108" s="38" t="str">
        <f t="shared" si="60"/>
        <v/>
      </c>
      <c r="N108" s="64" t="str">
        <f t="shared" si="61"/>
        <v/>
      </c>
      <c r="O108" s="132" t="str">
        <f>IF(Q108&lt;&gt;"",VLOOKUP(R108,'Risiko-Bewertungsmatrix'!$C$5:$M$14,T108+1,FALSE),"")</f>
        <v/>
      </c>
      <c r="P108" s="102" t="str">
        <f>IF($D108='Risiko-Bewertungsmatrix'!$B$37,Q108,IF($D108='Risiko-Bewertungsmatrix'!$B$38,-Q108,""))</f>
        <v/>
      </c>
      <c r="Q108" s="40" t="str">
        <f t="shared" si="56"/>
        <v/>
      </c>
      <c r="R108" s="40" t="str">
        <f t="shared" si="57"/>
        <v/>
      </c>
      <c r="S108" s="23"/>
      <c r="T108" s="22"/>
      <c r="U108" s="38" t="str">
        <f t="shared" si="62"/>
        <v/>
      </c>
      <c r="V108" s="45" t="str">
        <f t="shared" si="63"/>
        <v/>
      </c>
      <c r="W108" s="27"/>
      <c r="X108" s="29"/>
      <c r="Y108" s="132" t="str">
        <f>IF(AA108&lt;&gt;"",VLOOKUP(AB108,'Risiko-Bewertungsmatrix'!$C$5:$M$14,AD108+1,FALSE),"")</f>
        <v/>
      </c>
      <c r="Z108" s="102" t="str">
        <f>IF($D108='Risiko-Bewertungsmatrix'!$B$37,AA108,IF($D108='Risiko-Bewertungsmatrix'!$B$38,-AA108,""))</f>
        <v/>
      </c>
      <c r="AA108" s="40" t="str">
        <f t="shared" si="64"/>
        <v/>
      </c>
      <c r="AB108" s="40" t="str">
        <f t="shared" si="67"/>
        <v/>
      </c>
      <c r="AC108" s="23"/>
      <c r="AD108" s="22"/>
      <c r="AE108" s="38" t="str">
        <f t="shared" si="65"/>
        <v/>
      </c>
      <c r="AF108" s="45" t="str">
        <f t="shared" si="66"/>
        <v/>
      </c>
      <c r="AG108" s="27"/>
      <c r="AH108" s="29"/>
      <c r="AI108" s="24"/>
      <c r="AJ108" s="31"/>
      <c r="AK108" s="33"/>
      <c r="AL108" s="25"/>
    </row>
    <row r="109" spans="2:38" x14ac:dyDescent="0.25">
      <c r="B109" s="19">
        <v>103</v>
      </c>
      <c r="C109" s="20"/>
      <c r="D109" s="153"/>
      <c r="E109" s="21"/>
      <c r="F109" s="21"/>
      <c r="G109" s="21"/>
      <c r="H109" s="21"/>
      <c r="I109" s="147"/>
      <c r="J109" s="22"/>
      <c r="K109" s="38" t="str">
        <f t="shared" si="58"/>
        <v/>
      </c>
      <c r="L109" s="39" t="str">
        <f t="shared" si="59"/>
        <v/>
      </c>
      <c r="M109" s="38" t="str">
        <f t="shared" si="60"/>
        <v/>
      </c>
      <c r="N109" s="64" t="str">
        <f t="shared" si="61"/>
        <v/>
      </c>
      <c r="O109" s="132" t="str">
        <f>IF(Q109&lt;&gt;"",VLOOKUP(R109,'Risiko-Bewertungsmatrix'!$C$5:$M$14,T109+1,FALSE),"")</f>
        <v/>
      </c>
      <c r="P109" s="102" t="str">
        <f>IF($D109='Risiko-Bewertungsmatrix'!$B$37,Q109,IF($D109='Risiko-Bewertungsmatrix'!$B$38,-Q109,""))</f>
        <v/>
      </c>
      <c r="Q109" s="40" t="str">
        <f t="shared" si="56"/>
        <v/>
      </c>
      <c r="R109" s="40" t="str">
        <f t="shared" si="57"/>
        <v/>
      </c>
      <c r="S109" s="23"/>
      <c r="T109" s="22"/>
      <c r="U109" s="38" t="str">
        <f t="shared" si="62"/>
        <v/>
      </c>
      <c r="V109" s="45" t="str">
        <f t="shared" si="63"/>
        <v/>
      </c>
      <c r="W109" s="27"/>
      <c r="X109" s="29"/>
      <c r="Y109" s="132" t="str">
        <f>IF(AA109&lt;&gt;"",VLOOKUP(AB109,'Risiko-Bewertungsmatrix'!$C$5:$M$14,AD109+1,FALSE),"")</f>
        <v/>
      </c>
      <c r="Z109" s="102" t="str">
        <f>IF($D109='Risiko-Bewertungsmatrix'!$B$37,AA109,IF($D109='Risiko-Bewertungsmatrix'!$B$38,-AA109,""))</f>
        <v/>
      </c>
      <c r="AA109" s="40" t="str">
        <f t="shared" si="64"/>
        <v/>
      </c>
      <c r="AB109" s="40" t="str">
        <f t="shared" si="67"/>
        <v/>
      </c>
      <c r="AC109" s="23"/>
      <c r="AD109" s="22"/>
      <c r="AE109" s="38" t="str">
        <f t="shared" si="65"/>
        <v/>
      </c>
      <c r="AF109" s="45" t="str">
        <f t="shared" si="66"/>
        <v/>
      </c>
      <c r="AG109" s="27"/>
      <c r="AH109" s="29"/>
      <c r="AI109" s="24"/>
      <c r="AJ109" s="31"/>
      <c r="AK109" s="33"/>
      <c r="AL109" s="25"/>
    </row>
    <row r="110" spans="2:38" x14ac:dyDescent="0.25">
      <c r="B110" s="19">
        <v>104</v>
      </c>
      <c r="C110" s="20"/>
      <c r="D110" s="153"/>
      <c r="E110" s="21"/>
      <c r="F110" s="21"/>
      <c r="G110" s="21"/>
      <c r="H110" s="21"/>
      <c r="I110" s="147"/>
      <c r="J110" s="22"/>
      <c r="K110" s="38" t="str">
        <f t="shared" si="58"/>
        <v/>
      </c>
      <c r="L110" s="39" t="str">
        <f t="shared" si="59"/>
        <v/>
      </c>
      <c r="M110" s="38" t="str">
        <f t="shared" si="60"/>
        <v/>
      </c>
      <c r="N110" s="64" t="str">
        <f t="shared" si="61"/>
        <v/>
      </c>
      <c r="O110" s="132" t="str">
        <f>IF(Q110&lt;&gt;"",VLOOKUP(R110,'Risiko-Bewertungsmatrix'!$C$5:$M$14,T110+1,FALSE),"")</f>
        <v/>
      </c>
      <c r="P110" s="102" t="str">
        <f>IF($D110='Risiko-Bewertungsmatrix'!$B$37,Q110,IF($D110='Risiko-Bewertungsmatrix'!$B$38,-Q110,""))</f>
        <v/>
      </c>
      <c r="Q110" s="40" t="str">
        <f t="shared" si="56"/>
        <v/>
      </c>
      <c r="R110" s="40" t="str">
        <f t="shared" si="57"/>
        <v/>
      </c>
      <c r="S110" s="23"/>
      <c r="T110" s="22"/>
      <c r="U110" s="38" t="str">
        <f t="shared" si="62"/>
        <v/>
      </c>
      <c r="V110" s="45" t="str">
        <f t="shared" si="63"/>
        <v/>
      </c>
      <c r="W110" s="27"/>
      <c r="X110" s="29"/>
      <c r="Y110" s="132" t="str">
        <f>IF(AA110&lt;&gt;"",VLOOKUP(AB110,'Risiko-Bewertungsmatrix'!$C$5:$M$14,AD110+1,FALSE),"")</f>
        <v/>
      </c>
      <c r="Z110" s="102" t="str">
        <f>IF($D110='Risiko-Bewertungsmatrix'!$B$37,AA110,IF($D110='Risiko-Bewertungsmatrix'!$B$38,-AA110,""))</f>
        <v/>
      </c>
      <c r="AA110" s="40" t="str">
        <f t="shared" si="64"/>
        <v/>
      </c>
      <c r="AB110" s="40" t="str">
        <f t="shared" si="67"/>
        <v/>
      </c>
      <c r="AC110" s="23"/>
      <c r="AD110" s="22"/>
      <c r="AE110" s="38" t="str">
        <f t="shared" si="65"/>
        <v/>
      </c>
      <c r="AF110" s="45" t="str">
        <f t="shared" si="66"/>
        <v/>
      </c>
      <c r="AG110" s="27"/>
      <c r="AH110" s="29"/>
      <c r="AI110" s="24"/>
      <c r="AJ110" s="31"/>
      <c r="AK110" s="33"/>
      <c r="AL110" s="25"/>
    </row>
    <row r="111" spans="2:38" x14ac:dyDescent="0.25">
      <c r="B111" s="19">
        <v>105</v>
      </c>
      <c r="C111" s="20"/>
      <c r="D111" s="153"/>
      <c r="E111" s="21"/>
      <c r="F111" s="21"/>
      <c r="G111" s="21"/>
      <c r="H111" s="21"/>
      <c r="I111" s="147"/>
      <c r="J111" s="22"/>
      <c r="K111" s="38" t="str">
        <f t="shared" si="58"/>
        <v/>
      </c>
      <c r="L111" s="39" t="str">
        <f t="shared" si="59"/>
        <v/>
      </c>
      <c r="M111" s="38" t="str">
        <f t="shared" si="60"/>
        <v/>
      </c>
      <c r="N111" s="64" t="str">
        <f t="shared" si="61"/>
        <v/>
      </c>
      <c r="O111" s="132" t="str">
        <f>IF(Q111&lt;&gt;"",VLOOKUP(R111,'Risiko-Bewertungsmatrix'!$C$5:$M$14,T111+1,FALSE),"")</f>
        <v/>
      </c>
      <c r="P111" s="102" t="str">
        <f>IF($D111='Risiko-Bewertungsmatrix'!$B$37,Q111,IF($D111='Risiko-Bewertungsmatrix'!$B$38,-Q111,""))</f>
        <v/>
      </c>
      <c r="Q111" s="40" t="str">
        <f t="shared" si="56"/>
        <v/>
      </c>
      <c r="R111" s="40" t="str">
        <f t="shared" si="57"/>
        <v/>
      </c>
      <c r="S111" s="23"/>
      <c r="T111" s="22"/>
      <c r="U111" s="38" t="str">
        <f t="shared" si="62"/>
        <v/>
      </c>
      <c r="V111" s="45" t="str">
        <f t="shared" si="63"/>
        <v/>
      </c>
      <c r="W111" s="27"/>
      <c r="X111" s="29"/>
      <c r="Y111" s="132" t="str">
        <f>IF(AA111&lt;&gt;"",VLOOKUP(AB111,'Risiko-Bewertungsmatrix'!$C$5:$M$14,AD111+1,FALSE),"")</f>
        <v/>
      </c>
      <c r="Z111" s="102" t="str">
        <f>IF($D111='Risiko-Bewertungsmatrix'!$B$37,AA111,IF($D111='Risiko-Bewertungsmatrix'!$B$38,-AA111,""))</f>
        <v/>
      </c>
      <c r="AA111" s="40" t="str">
        <f t="shared" si="64"/>
        <v/>
      </c>
      <c r="AB111" s="40" t="str">
        <f t="shared" si="67"/>
        <v/>
      </c>
      <c r="AC111" s="23"/>
      <c r="AD111" s="22"/>
      <c r="AE111" s="38" t="str">
        <f t="shared" si="65"/>
        <v/>
      </c>
      <c r="AF111" s="45" t="str">
        <f t="shared" si="66"/>
        <v/>
      </c>
      <c r="AG111" s="27"/>
      <c r="AH111" s="29"/>
      <c r="AI111" s="24"/>
      <c r="AJ111" s="31"/>
      <c r="AK111" s="33"/>
      <c r="AL111" s="25"/>
    </row>
    <row r="112" spans="2:38" ht="15.75" thickBot="1" x14ac:dyDescent="0.3">
      <c r="B112" s="48"/>
      <c r="C112" s="49"/>
      <c r="D112" s="67"/>
      <c r="E112" s="50"/>
      <c r="F112" s="50"/>
      <c r="G112" s="50"/>
      <c r="H112" s="50"/>
      <c r="I112" s="148"/>
      <c r="J112" s="51"/>
      <c r="K112" s="41"/>
      <c r="L112" s="42"/>
      <c r="M112" s="41"/>
      <c r="N112" s="65"/>
      <c r="O112" s="133"/>
      <c r="P112" s="104"/>
      <c r="Q112" s="43"/>
      <c r="R112" s="43"/>
      <c r="S112" s="43"/>
      <c r="T112" s="52"/>
      <c r="U112" s="46"/>
      <c r="V112" s="47"/>
      <c r="W112" s="53"/>
      <c r="X112" s="54"/>
      <c r="Y112" s="133"/>
      <c r="Z112" s="104"/>
      <c r="AA112" s="43"/>
      <c r="AB112" s="40"/>
      <c r="AC112" s="43"/>
      <c r="AD112" s="52"/>
      <c r="AE112" s="46"/>
      <c r="AF112" s="47"/>
      <c r="AG112" s="53"/>
      <c r="AH112" s="54"/>
      <c r="AI112" s="55"/>
      <c r="AJ112" s="56"/>
      <c r="AK112" s="57"/>
      <c r="AL112" s="74" t="s">
        <v>11</v>
      </c>
    </row>
    <row r="113" spans="3:4" x14ac:dyDescent="0.25">
      <c r="C113" s="2"/>
      <c r="D113" s="2"/>
    </row>
    <row r="114" spans="3:4" x14ac:dyDescent="0.25">
      <c r="C114" s="2"/>
      <c r="D114" s="2"/>
    </row>
    <row r="115" spans="3:4" x14ac:dyDescent="0.25">
      <c r="C115" s="2"/>
      <c r="D115" s="2"/>
    </row>
    <row r="116" spans="3:4" x14ac:dyDescent="0.25">
      <c r="C116" s="2"/>
      <c r="D116" s="2"/>
    </row>
    <row r="117" spans="3:4" x14ac:dyDescent="0.25">
      <c r="C117" s="2"/>
      <c r="D117" s="2"/>
    </row>
    <row r="118" spans="3:4" x14ac:dyDescent="0.25">
      <c r="C118" s="2"/>
      <c r="D118" s="2"/>
    </row>
    <row r="119" spans="3:4" x14ac:dyDescent="0.25">
      <c r="C119" s="2"/>
      <c r="D119" s="2"/>
    </row>
    <row r="120" spans="3:4" x14ac:dyDescent="0.25">
      <c r="C120" s="2"/>
      <c r="D120" s="2"/>
    </row>
    <row r="121" spans="3:4" x14ac:dyDescent="0.25">
      <c r="C121" s="2"/>
      <c r="D121" s="2"/>
    </row>
    <row r="122" spans="3:4" x14ac:dyDescent="0.25">
      <c r="C122" s="2"/>
      <c r="D122" s="2"/>
    </row>
    <row r="123" spans="3:4" x14ac:dyDescent="0.25">
      <c r="C123" s="2"/>
      <c r="D123" s="2"/>
    </row>
    <row r="124" spans="3:4" x14ac:dyDescent="0.25">
      <c r="C124" s="2"/>
      <c r="D124" s="2"/>
    </row>
    <row r="125" spans="3:4" x14ac:dyDescent="0.25">
      <c r="C125" s="2"/>
      <c r="D125" s="2"/>
    </row>
    <row r="126" spans="3:4" x14ac:dyDescent="0.25">
      <c r="C126" s="2"/>
      <c r="D126" s="2"/>
    </row>
    <row r="127" spans="3:4" x14ac:dyDescent="0.25">
      <c r="C127" s="2"/>
      <c r="D127" s="2"/>
    </row>
    <row r="128" spans="3:4" x14ac:dyDescent="0.25">
      <c r="C128" s="2"/>
      <c r="D128" s="2"/>
    </row>
    <row r="129" spans="3:4" x14ac:dyDescent="0.25">
      <c r="C129" s="2"/>
      <c r="D129" s="2"/>
    </row>
    <row r="130" spans="3:4" x14ac:dyDescent="0.25">
      <c r="C130" s="2"/>
      <c r="D130" s="2"/>
    </row>
    <row r="131" spans="3:4" x14ac:dyDescent="0.25">
      <c r="C131" s="2"/>
      <c r="D131" s="2"/>
    </row>
    <row r="132" spans="3:4" x14ac:dyDescent="0.25">
      <c r="C132" s="2"/>
      <c r="D132" s="2"/>
    </row>
    <row r="133" spans="3:4" x14ac:dyDescent="0.25">
      <c r="C133" s="2"/>
      <c r="D133" s="2"/>
    </row>
    <row r="134" spans="3:4" x14ac:dyDescent="0.25">
      <c r="C134" s="2"/>
      <c r="D134" s="2"/>
    </row>
    <row r="135" spans="3:4" x14ac:dyDescent="0.25">
      <c r="C135" s="2"/>
      <c r="D135" s="2"/>
    </row>
    <row r="136" spans="3:4" x14ac:dyDescent="0.25">
      <c r="C136" s="2"/>
      <c r="D136" s="2"/>
    </row>
    <row r="137" spans="3:4" x14ac:dyDescent="0.25">
      <c r="C137" s="2"/>
      <c r="D137" s="2"/>
    </row>
    <row r="138" spans="3:4" x14ac:dyDescent="0.25">
      <c r="C138" s="2"/>
      <c r="D138" s="2"/>
    </row>
    <row r="139" spans="3:4" x14ac:dyDescent="0.25">
      <c r="C139" s="2"/>
      <c r="D139" s="2"/>
    </row>
    <row r="140" spans="3:4" x14ac:dyDescent="0.25">
      <c r="C140" s="2"/>
      <c r="D140" s="2"/>
    </row>
    <row r="141" spans="3:4" x14ac:dyDescent="0.25">
      <c r="C141" s="2"/>
      <c r="D141" s="2"/>
    </row>
    <row r="142" spans="3:4" x14ac:dyDescent="0.25">
      <c r="C142" s="2"/>
      <c r="D142" s="2"/>
    </row>
    <row r="143" spans="3:4" x14ac:dyDescent="0.25">
      <c r="C143" s="2"/>
      <c r="D143" s="2"/>
    </row>
    <row r="144" spans="3:4" x14ac:dyDescent="0.25">
      <c r="C144" s="2"/>
      <c r="D144" s="2"/>
    </row>
    <row r="145" spans="3:4" x14ac:dyDescent="0.25">
      <c r="C145" s="2"/>
      <c r="D145" s="2"/>
    </row>
    <row r="146" spans="3:4" x14ac:dyDescent="0.25">
      <c r="C146" s="2"/>
      <c r="D146" s="2"/>
    </row>
    <row r="147" spans="3:4" x14ac:dyDescent="0.25">
      <c r="C147" s="2"/>
      <c r="D147" s="2"/>
    </row>
    <row r="148" spans="3:4" x14ac:dyDescent="0.25">
      <c r="C148" s="2"/>
      <c r="D148" s="2"/>
    </row>
    <row r="149" spans="3:4" x14ac:dyDescent="0.25">
      <c r="C149" s="2"/>
      <c r="D149" s="2"/>
    </row>
    <row r="150" spans="3:4" x14ac:dyDescent="0.25">
      <c r="C150" s="2"/>
      <c r="D150" s="2"/>
    </row>
    <row r="151" spans="3:4" x14ac:dyDescent="0.25">
      <c r="C151" s="2"/>
      <c r="D151" s="2"/>
    </row>
    <row r="152" spans="3:4" x14ac:dyDescent="0.25">
      <c r="C152" s="2"/>
      <c r="D152" s="2"/>
    </row>
    <row r="153" spans="3:4" x14ac:dyDescent="0.25">
      <c r="C153" s="2"/>
      <c r="D153" s="2"/>
    </row>
    <row r="154" spans="3:4" x14ac:dyDescent="0.25">
      <c r="C154" s="2"/>
      <c r="D154" s="2"/>
    </row>
    <row r="155" spans="3:4" x14ac:dyDescent="0.25">
      <c r="C155" s="2"/>
      <c r="D155" s="2"/>
    </row>
    <row r="156" spans="3:4" x14ac:dyDescent="0.25">
      <c r="C156" s="2"/>
      <c r="D156" s="2"/>
    </row>
    <row r="157" spans="3:4" x14ac:dyDescent="0.25">
      <c r="C157" s="2"/>
      <c r="D157" s="2"/>
    </row>
    <row r="158" spans="3:4" x14ac:dyDescent="0.25">
      <c r="C158" s="2"/>
      <c r="D158" s="2"/>
    </row>
    <row r="159" spans="3:4" x14ac:dyDescent="0.25">
      <c r="C159" s="2"/>
      <c r="D159" s="2"/>
    </row>
    <row r="160" spans="3:4" x14ac:dyDescent="0.25">
      <c r="C160" s="2"/>
      <c r="D160" s="2"/>
    </row>
    <row r="161" spans="3:4" x14ac:dyDescent="0.25">
      <c r="C161" s="2"/>
      <c r="D161" s="2"/>
    </row>
    <row r="162" spans="3:4" x14ac:dyDescent="0.25">
      <c r="C162" s="2"/>
      <c r="D162" s="2"/>
    </row>
    <row r="163" spans="3:4" x14ac:dyDescent="0.25">
      <c r="C163" s="2"/>
      <c r="D163" s="2"/>
    </row>
    <row r="164" spans="3:4" x14ac:dyDescent="0.25">
      <c r="C164" s="2"/>
      <c r="D164" s="2"/>
    </row>
    <row r="165" spans="3:4" x14ac:dyDescent="0.25">
      <c r="C165" s="2"/>
      <c r="D165" s="2"/>
    </row>
    <row r="166" spans="3:4" x14ac:dyDescent="0.25">
      <c r="C166" s="2"/>
      <c r="D166" s="2"/>
    </row>
    <row r="167" spans="3:4" x14ac:dyDescent="0.25">
      <c r="C167" s="2"/>
      <c r="D167" s="2"/>
    </row>
    <row r="168" spans="3:4" x14ac:dyDescent="0.25">
      <c r="C168" s="2"/>
      <c r="D168" s="2"/>
    </row>
    <row r="169" spans="3:4" x14ac:dyDescent="0.25">
      <c r="C169" s="2"/>
      <c r="D169" s="2"/>
    </row>
    <row r="170" spans="3:4" x14ac:dyDescent="0.25">
      <c r="C170" s="2"/>
      <c r="D170" s="2"/>
    </row>
    <row r="171" spans="3:4" x14ac:dyDescent="0.25">
      <c r="C171" s="2"/>
      <c r="D171" s="2"/>
    </row>
    <row r="172" spans="3:4" x14ac:dyDescent="0.25">
      <c r="C172" s="2"/>
      <c r="D172" s="2"/>
    </row>
    <row r="173" spans="3:4" x14ac:dyDescent="0.25">
      <c r="C173" s="2"/>
      <c r="D173" s="2"/>
    </row>
    <row r="174" spans="3:4" x14ac:dyDescent="0.25">
      <c r="C174" s="2"/>
      <c r="D174" s="2"/>
    </row>
    <row r="175" spans="3:4" x14ac:dyDescent="0.25">
      <c r="C175" s="2"/>
      <c r="D175" s="2"/>
    </row>
    <row r="176" spans="3:4" x14ac:dyDescent="0.25">
      <c r="C176" s="2"/>
      <c r="D176" s="2"/>
    </row>
    <row r="177" spans="3:4" x14ac:dyDescent="0.25">
      <c r="C177" s="2"/>
      <c r="D177" s="2"/>
    </row>
    <row r="178" spans="3:4" x14ac:dyDescent="0.25">
      <c r="C178" s="2"/>
      <c r="D178" s="2"/>
    </row>
    <row r="179" spans="3:4" x14ac:dyDescent="0.25">
      <c r="C179" s="2"/>
      <c r="D179" s="2"/>
    </row>
    <row r="180" spans="3:4" x14ac:dyDescent="0.25">
      <c r="C180" s="2"/>
      <c r="D180" s="2"/>
    </row>
    <row r="181" spans="3:4" x14ac:dyDescent="0.25">
      <c r="C181" s="2"/>
      <c r="D181" s="2"/>
    </row>
    <row r="182" spans="3:4" x14ac:dyDescent="0.25">
      <c r="C182" s="2"/>
      <c r="D182" s="2"/>
    </row>
    <row r="183" spans="3:4" x14ac:dyDescent="0.25">
      <c r="C183" s="2"/>
      <c r="D183" s="2"/>
    </row>
    <row r="184" spans="3:4" x14ac:dyDescent="0.25">
      <c r="C184" s="2"/>
      <c r="D184" s="2"/>
    </row>
    <row r="185" spans="3:4" x14ac:dyDescent="0.25">
      <c r="C185" s="2"/>
      <c r="D185" s="2"/>
    </row>
    <row r="186" spans="3:4" x14ac:dyDescent="0.25">
      <c r="C186" s="2"/>
      <c r="D186" s="2"/>
    </row>
    <row r="187" spans="3:4" x14ac:dyDescent="0.25">
      <c r="C187" s="2"/>
      <c r="D187" s="2"/>
    </row>
    <row r="188" spans="3:4" x14ac:dyDescent="0.25">
      <c r="C188" s="2"/>
      <c r="D188" s="2"/>
    </row>
    <row r="189" spans="3:4" x14ac:dyDescent="0.25">
      <c r="C189" s="2"/>
      <c r="D189" s="2"/>
    </row>
    <row r="190" spans="3:4" x14ac:dyDescent="0.25">
      <c r="C190" s="2"/>
      <c r="D190" s="2"/>
    </row>
    <row r="191" spans="3:4" x14ac:dyDescent="0.25">
      <c r="C191" s="2"/>
      <c r="D191" s="2"/>
    </row>
    <row r="192" spans="3:4" x14ac:dyDescent="0.25">
      <c r="C192" s="2"/>
      <c r="D192" s="2"/>
    </row>
    <row r="193" spans="3:4" x14ac:dyDescent="0.25">
      <c r="C193" s="2"/>
      <c r="D193" s="2"/>
    </row>
    <row r="194" spans="3:4" x14ac:dyDescent="0.25">
      <c r="C194" s="2"/>
      <c r="D194" s="2"/>
    </row>
    <row r="195" spans="3:4" x14ac:dyDescent="0.25">
      <c r="C195" s="2"/>
      <c r="D195" s="2"/>
    </row>
    <row r="196" spans="3:4" x14ac:dyDescent="0.25">
      <c r="C196" s="2"/>
      <c r="D196" s="2"/>
    </row>
    <row r="197" spans="3:4" x14ac:dyDescent="0.25">
      <c r="C197" s="2"/>
      <c r="D197" s="2"/>
    </row>
    <row r="198" spans="3:4" x14ac:dyDescent="0.25">
      <c r="C198" s="2"/>
      <c r="D198" s="2"/>
    </row>
    <row r="199" spans="3:4" x14ac:dyDescent="0.25">
      <c r="C199" s="2"/>
      <c r="D199" s="2"/>
    </row>
    <row r="200" spans="3:4" x14ac:dyDescent="0.25">
      <c r="C200" s="2"/>
      <c r="D200" s="2"/>
    </row>
    <row r="201" spans="3:4" x14ac:dyDescent="0.25">
      <c r="C201" s="2"/>
      <c r="D201" s="2"/>
    </row>
    <row r="202" spans="3:4" x14ac:dyDescent="0.25">
      <c r="C202" s="2"/>
      <c r="D202" s="2"/>
    </row>
    <row r="203" spans="3:4" x14ac:dyDescent="0.25">
      <c r="C203" s="2"/>
      <c r="D203" s="2"/>
    </row>
    <row r="204" spans="3:4" x14ac:dyDescent="0.25">
      <c r="C204" s="2"/>
      <c r="D204" s="2"/>
    </row>
    <row r="205" spans="3:4" x14ac:dyDescent="0.25">
      <c r="C205" s="2"/>
      <c r="D205" s="2"/>
    </row>
    <row r="206" spans="3:4" x14ac:dyDescent="0.25">
      <c r="C206" s="2"/>
      <c r="D206" s="2"/>
    </row>
    <row r="207" spans="3:4" x14ac:dyDescent="0.25">
      <c r="C207" s="2"/>
      <c r="D207" s="2"/>
    </row>
    <row r="208" spans="3:4" x14ac:dyDescent="0.25">
      <c r="C208" s="2"/>
      <c r="D208" s="2"/>
    </row>
    <row r="209" spans="3:4" x14ac:dyDescent="0.25">
      <c r="C209" s="2"/>
      <c r="D209" s="2"/>
    </row>
    <row r="210" spans="3:4" x14ac:dyDescent="0.25">
      <c r="C210" s="2"/>
      <c r="D210" s="2"/>
    </row>
    <row r="211" spans="3:4" x14ac:dyDescent="0.25">
      <c r="C211" s="2"/>
      <c r="D211" s="2"/>
    </row>
    <row r="212" spans="3:4" x14ac:dyDescent="0.25">
      <c r="C212" s="2"/>
      <c r="D212" s="2"/>
    </row>
    <row r="213" spans="3:4" x14ac:dyDescent="0.25">
      <c r="C213" s="2"/>
      <c r="D213" s="2"/>
    </row>
    <row r="214" spans="3:4" x14ac:dyDescent="0.25">
      <c r="C214" s="2"/>
      <c r="D214" s="2"/>
    </row>
    <row r="215" spans="3:4" x14ac:dyDescent="0.25">
      <c r="C215" s="2"/>
      <c r="D215" s="2"/>
    </row>
    <row r="216" spans="3:4" x14ac:dyDescent="0.25">
      <c r="C216" s="2"/>
      <c r="D216" s="2"/>
    </row>
    <row r="217" spans="3:4" x14ac:dyDescent="0.25">
      <c r="C217" s="2"/>
      <c r="D217" s="2"/>
    </row>
    <row r="218" spans="3:4" x14ac:dyDescent="0.25">
      <c r="C218" s="2"/>
      <c r="D218" s="2"/>
    </row>
    <row r="219" spans="3:4" x14ac:dyDescent="0.25">
      <c r="C219" s="2"/>
      <c r="D219" s="2"/>
    </row>
    <row r="220" spans="3:4" x14ac:dyDescent="0.25">
      <c r="C220" s="2"/>
      <c r="D220" s="2"/>
    </row>
    <row r="221" spans="3:4" x14ac:dyDescent="0.25">
      <c r="C221" s="2"/>
      <c r="D221" s="2"/>
    </row>
    <row r="222" spans="3:4" x14ac:dyDescent="0.25">
      <c r="C222" s="2"/>
      <c r="D222" s="2"/>
    </row>
    <row r="223" spans="3:4" x14ac:dyDescent="0.25">
      <c r="C223" s="2"/>
      <c r="D223" s="2"/>
    </row>
    <row r="224" spans="3:4" x14ac:dyDescent="0.25">
      <c r="C224" s="2"/>
      <c r="D224" s="2"/>
    </row>
    <row r="225" spans="3:4" x14ac:dyDescent="0.25">
      <c r="C225" s="2"/>
      <c r="D225" s="2"/>
    </row>
    <row r="226" spans="3:4" x14ac:dyDescent="0.25">
      <c r="C226" s="2"/>
      <c r="D226" s="2"/>
    </row>
    <row r="227" spans="3:4" x14ac:dyDescent="0.25">
      <c r="C227" s="2"/>
      <c r="D227" s="2"/>
    </row>
    <row r="228" spans="3:4" x14ac:dyDescent="0.25">
      <c r="C228" s="2"/>
      <c r="D228" s="2"/>
    </row>
    <row r="229" spans="3:4" x14ac:dyDescent="0.25">
      <c r="C229" s="2"/>
      <c r="D229" s="2"/>
    </row>
    <row r="230" spans="3:4" x14ac:dyDescent="0.25">
      <c r="C230" s="2"/>
      <c r="D230" s="2"/>
    </row>
    <row r="231" spans="3:4" x14ac:dyDescent="0.25">
      <c r="C231" s="2"/>
      <c r="D231" s="2"/>
    </row>
    <row r="232" spans="3:4" x14ac:dyDescent="0.25">
      <c r="C232" s="2"/>
      <c r="D232" s="2"/>
    </row>
    <row r="233" spans="3:4" x14ac:dyDescent="0.25">
      <c r="C233" s="2"/>
      <c r="D233" s="2"/>
    </row>
    <row r="234" spans="3:4" x14ac:dyDescent="0.25">
      <c r="C234" s="2"/>
      <c r="D234" s="2"/>
    </row>
    <row r="235" spans="3:4" x14ac:dyDescent="0.25">
      <c r="C235" s="2"/>
      <c r="D235" s="2"/>
    </row>
    <row r="236" spans="3:4" x14ac:dyDescent="0.25">
      <c r="C236" s="2"/>
      <c r="D236" s="2"/>
    </row>
    <row r="237" spans="3:4" x14ac:dyDescent="0.25">
      <c r="C237" s="2"/>
      <c r="D237" s="2"/>
    </row>
    <row r="238" spans="3:4" x14ac:dyDescent="0.25">
      <c r="C238" s="2"/>
      <c r="D238" s="2"/>
    </row>
    <row r="239" spans="3:4" x14ac:dyDescent="0.25">
      <c r="C239" s="2"/>
      <c r="D239" s="2"/>
    </row>
    <row r="240" spans="3:4" x14ac:dyDescent="0.25">
      <c r="C240" s="2"/>
      <c r="D240" s="2"/>
    </row>
    <row r="241" spans="3:4" x14ac:dyDescent="0.25">
      <c r="C241" s="2"/>
      <c r="D241" s="2"/>
    </row>
    <row r="242" spans="3:4" x14ac:dyDescent="0.25">
      <c r="C242" s="2"/>
      <c r="D242" s="2"/>
    </row>
    <row r="243" spans="3:4" x14ac:dyDescent="0.25">
      <c r="C243" s="2"/>
      <c r="D243" s="2"/>
    </row>
    <row r="244" spans="3:4" x14ac:dyDescent="0.25">
      <c r="C244" s="2"/>
      <c r="D244" s="2"/>
    </row>
    <row r="245" spans="3:4" x14ac:dyDescent="0.25">
      <c r="C245" s="2"/>
      <c r="D245" s="2"/>
    </row>
    <row r="246" spans="3:4" x14ac:dyDescent="0.25">
      <c r="C246" s="2"/>
      <c r="D246" s="2"/>
    </row>
    <row r="247" spans="3:4" x14ac:dyDescent="0.25">
      <c r="C247" s="2"/>
      <c r="D247" s="2"/>
    </row>
    <row r="248" spans="3:4" x14ac:dyDescent="0.25">
      <c r="C248" s="2"/>
      <c r="D248" s="2"/>
    </row>
    <row r="249" spans="3:4" x14ac:dyDescent="0.25">
      <c r="C249" s="2"/>
      <c r="D249" s="2"/>
    </row>
    <row r="250" spans="3:4" x14ac:dyDescent="0.25">
      <c r="C250" s="2"/>
      <c r="D250" s="2"/>
    </row>
    <row r="251" spans="3:4" x14ac:dyDescent="0.25">
      <c r="C251" s="2"/>
      <c r="D251" s="2"/>
    </row>
    <row r="252" spans="3:4" x14ac:dyDescent="0.25">
      <c r="C252" s="2"/>
      <c r="D252" s="2"/>
    </row>
    <row r="253" spans="3:4" x14ac:dyDescent="0.25">
      <c r="C253" s="2"/>
      <c r="D253" s="2"/>
    </row>
    <row r="254" spans="3:4" x14ac:dyDescent="0.25">
      <c r="C254" s="2"/>
      <c r="D254" s="2"/>
    </row>
    <row r="255" spans="3:4" x14ac:dyDescent="0.25">
      <c r="C255" s="2"/>
      <c r="D255" s="2"/>
    </row>
    <row r="256" spans="3:4" x14ac:dyDescent="0.25">
      <c r="C256" s="2"/>
      <c r="D256" s="2"/>
    </row>
    <row r="257" spans="3:4" x14ac:dyDescent="0.25">
      <c r="C257" s="2"/>
      <c r="D257" s="2"/>
    </row>
    <row r="258" spans="3:4" x14ac:dyDescent="0.25">
      <c r="C258" s="2"/>
      <c r="D258" s="2"/>
    </row>
    <row r="259" spans="3:4" x14ac:dyDescent="0.25">
      <c r="C259" s="2"/>
      <c r="D259" s="2"/>
    </row>
    <row r="260" spans="3:4" x14ac:dyDescent="0.25">
      <c r="C260" s="2"/>
      <c r="D260" s="2"/>
    </row>
    <row r="261" spans="3:4" x14ac:dyDescent="0.25">
      <c r="C261" s="2"/>
      <c r="D261" s="2"/>
    </row>
    <row r="262" spans="3:4" x14ac:dyDescent="0.25">
      <c r="C262" s="2"/>
      <c r="D262" s="2"/>
    </row>
    <row r="263" spans="3:4" x14ac:dyDescent="0.25">
      <c r="C263" s="2"/>
      <c r="D263" s="2"/>
    </row>
    <row r="264" spans="3:4" x14ac:dyDescent="0.25">
      <c r="C264" s="2"/>
      <c r="D264" s="2"/>
    </row>
    <row r="265" spans="3:4" x14ac:dyDescent="0.25">
      <c r="C265" s="2"/>
      <c r="D265" s="2"/>
    </row>
    <row r="266" spans="3:4" x14ac:dyDescent="0.25">
      <c r="C266" s="2"/>
      <c r="D266" s="2"/>
    </row>
    <row r="267" spans="3:4" x14ac:dyDescent="0.25">
      <c r="C267" s="2"/>
      <c r="D267" s="2"/>
    </row>
    <row r="268" spans="3:4" x14ac:dyDescent="0.25">
      <c r="C268" s="2"/>
      <c r="D268" s="2"/>
    </row>
    <row r="269" spans="3:4" x14ac:dyDescent="0.25">
      <c r="C269" s="2"/>
      <c r="D269" s="2"/>
    </row>
    <row r="270" spans="3:4" x14ac:dyDescent="0.25">
      <c r="C270" s="2"/>
      <c r="D270" s="2"/>
    </row>
    <row r="271" spans="3:4" x14ac:dyDescent="0.25">
      <c r="C271" s="2"/>
      <c r="D271" s="2"/>
    </row>
    <row r="272" spans="3:4" x14ac:dyDescent="0.25">
      <c r="C272" s="2"/>
      <c r="D272" s="2"/>
    </row>
    <row r="273" spans="3:4" x14ac:dyDescent="0.25">
      <c r="C273" s="2"/>
      <c r="D273" s="2"/>
    </row>
    <row r="274" spans="3:4" x14ac:dyDescent="0.25">
      <c r="C274" s="2"/>
      <c r="D274" s="2"/>
    </row>
    <row r="275" spans="3:4" x14ac:dyDescent="0.25">
      <c r="C275" s="2"/>
      <c r="D275" s="2"/>
    </row>
    <row r="276" spans="3:4" x14ac:dyDescent="0.25">
      <c r="C276" s="2"/>
      <c r="D276" s="2"/>
    </row>
    <row r="277" spans="3:4" x14ac:dyDescent="0.25">
      <c r="C277" s="2"/>
      <c r="D277" s="2"/>
    </row>
    <row r="278" spans="3:4" x14ac:dyDescent="0.25">
      <c r="C278" s="2"/>
      <c r="D278" s="2"/>
    </row>
    <row r="279" spans="3:4" x14ac:dyDescent="0.25">
      <c r="C279" s="2"/>
      <c r="D279" s="2"/>
    </row>
    <row r="280" spans="3:4" x14ac:dyDescent="0.25">
      <c r="C280" s="2"/>
      <c r="D280" s="2"/>
    </row>
    <row r="281" spans="3:4" x14ac:dyDescent="0.25">
      <c r="C281" s="2"/>
      <c r="D281" s="2"/>
    </row>
    <row r="282" spans="3:4" x14ac:dyDescent="0.25">
      <c r="C282" s="2"/>
      <c r="D282" s="2"/>
    </row>
    <row r="283" spans="3:4" x14ac:dyDescent="0.25">
      <c r="C283" s="2"/>
      <c r="D283" s="2"/>
    </row>
    <row r="284" spans="3:4" x14ac:dyDescent="0.25">
      <c r="C284" s="2"/>
      <c r="D284" s="2"/>
    </row>
    <row r="285" spans="3:4" x14ac:dyDescent="0.25">
      <c r="C285" s="2"/>
      <c r="D285" s="2"/>
    </row>
    <row r="286" spans="3:4" x14ac:dyDescent="0.25">
      <c r="C286" s="2"/>
      <c r="D286" s="2"/>
    </row>
    <row r="287" spans="3:4" x14ac:dyDescent="0.25">
      <c r="C287" s="2"/>
      <c r="D287" s="2"/>
    </row>
    <row r="288" spans="3:4" x14ac:dyDescent="0.25">
      <c r="C288" s="2"/>
      <c r="D288" s="2"/>
    </row>
    <row r="289" spans="3:4" x14ac:dyDescent="0.25">
      <c r="C289" s="2"/>
      <c r="D289" s="2"/>
    </row>
    <row r="290" spans="3:4" x14ac:dyDescent="0.25">
      <c r="C290" s="2"/>
      <c r="D290" s="2"/>
    </row>
    <row r="291" spans="3:4" x14ac:dyDescent="0.25">
      <c r="C291" s="2"/>
      <c r="D291" s="2"/>
    </row>
    <row r="292" spans="3:4" x14ac:dyDescent="0.25">
      <c r="C292" s="2"/>
      <c r="D292" s="2"/>
    </row>
    <row r="293" spans="3:4" x14ac:dyDescent="0.25">
      <c r="C293" s="2"/>
      <c r="D293" s="2"/>
    </row>
    <row r="294" spans="3:4" x14ac:dyDescent="0.25">
      <c r="C294" s="2"/>
      <c r="D294" s="2"/>
    </row>
    <row r="295" spans="3:4" x14ac:dyDescent="0.25">
      <c r="C295" s="2"/>
      <c r="D295" s="2"/>
    </row>
    <row r="296" spans="3:4" x14ac:dyDescent="0.25">
      <c r="C296" s="2"/>
      <c r="D296" s="2"/>
    </row>
    <row r="297" spans="3:4" x14ac:dyDescent="0.25">
      <c r="C297" s="2"/>
      <c r="D297" s="2"/>
    </row>
    <row r="298" spans="3:4" x14ac:dyDescent="0.25">
      <c r="C298" s="2"/>
      <c r="D298" s="2"/>
    </row>
    <row r="299" spans="3:4" x14ac:dyDescent="0.25">
      <c r="C299" s="2"/>
      <c r="D299" s="2"/>
    </row>
    <row r="300" spans="3:4" x14ac:dyDescent="0.25">
      <c r="C300" s="2"/>
      <c r="D300" s="2"/>
    </row>
    <row r="301" spans="3:4" x14ac:dyDescent="0.25">
      <c r="C301" s="2"/>
      <c r="D301" s="2"/>
    </row>
    <row r="302" spans="3:4" x14ac:dyDescent="0.25">
      <c r="C302" s="2"/>
      <c r="D302" s="2"/>
    </row>
    <row r="303" spans="3:4" x14ac:dyDescent="0.25">
      <c r="C303" s="2"/>
      <c r="D303" s="2"/>
    </row>
    <row r="304" spans="3:4" x14ac:dyDescent="0.25">
      <c r="C304" s="2"/>
      <c r="D304" s="2"/>
    </row>
    <row r="305" spans="3:4" x14ac:dyDescent="0.25">
      <c r="C305" s="2"/>
      <c r="D305" s="2"/>
    </row>
    <row r="306" spans="3:4" x14ac:dyDescent="0.25">
      <c r="C306" s="2"/>
      <c r="D306" s="2"/>
    </row>
    <row r="307" spans="3:4" x14ac:dyDescent="0.25">
      <c r="C307" s="2"/>
      <c r="D307" s="2"/>
    </row>
    <row r="308" spans="3:4" x14ac:dyDescent="0.25">
      <c r="C308" s="2"/>
      <c r="D308" s="2"/>
    </row>
    <row r="309" spans="3:4" x14ac:dyDescent="0.25">
      <c r="C309" s="2"/>
      <c r="D309" s="2"/>
    </row>
    <row r="310" spans="3:4" x14ac:dyDescent="0.25">
      <c r="C310" s="2"/>
      <c r="D310" s="2"/>
    </row>
    <row r="311" spans="3:4" x14ac:dyDescent="0.25">
      <c r="C311" s="2"/>
      <c r="D311" s="2"/>
    </row>
    <row r="312" spans="3:4" x14ac:dyDescent="0.25">
      <c r="C312" s="2"/>
      <c r="D312" s="2"/>
    </row>
    <row r="313" spans="3:4" x14ac:dyDescent="0.25">
      <c r="C313" s="2"/>
      <c r="D313" s="2"/>
    </row>
    <row r="314" spans="3:4" x14ac:dyDescent="0.25">
      <c r="C314" s="2"/>
      <c r="D314" s="2"/>
    </row>
    <row r="315" spans="3:4" x14ac:dyDescent="0.25">
      <c r="C315" s="2"/>
      <c r="D315" s="2"/>
    </row>
    <row r="316" spans="3:4" x14ac:dyDescent="0.25">
      <c r="C316" s="2"/>
      <c r="D316" s="2"/>
    </row>
    <row r="317" spans="3:4" x14ac:dyDescent="0.25">
      <c r="C317" s="2"/>
      <c r="D317" s="2"/>
    </row>
    <row r="318" spans="3:4" x14ac:dyDescent="0.25">
      <c r="C318" s="2"/>
      <c r="D318" s="2"/>
    </row>
    <row r="319" spans="3:4" x14ac:dyDescent="0.25">
      <c r="C319" s="2"/>
      <c r="D319" s="2"/>
    </row>
    <row r="320" spans="3:4" x14ac:dyDescent="0.25">
      <c r="C320" s="2"/>
      <c r="D320" s="2"/>
    </row>
    <row r="321" spans="3:4" x14ac:dyDescent="0.25">
      <c r="C321" s="2"/>
      <c r="D321" s="2"/>
    </row>
    <row r="322" spans="3:4" x14ac:dyDescent="0.25">
      <c r="C322" s="2"/>
      <c r="D322" s="2"/>
    </row>
    <row r="323" spans="3:4" x14ac:dyDescent="0.25">
      <c r="C323" s="2"/>
      <c r="D323" s="2"/>
    </row>
    <row r="324" spans="3:4" x14ac:dyDescent="0.25">
      <c r="C324" s="2"/>
      <c r="D324" s="2"/>
    </row>
    <row r="325" spans="3:4" x14ac:dyDescent="0.25">
      <c r="C325" s="2"/>
      <c r="D325" s="2"/>
    </row>
    <row r="326" spans="3:4" x14ac:dyDescent="0.25">
      <c r="C326" s="2"/>
      <c r="D326" s="2"/>
    </row>
    <row r="327" spans="3:4" x14ac:dyDescent="0.25">
      <c r="C327" s="2"/>
      <c r="D327" s="2"/>
    </row>
    <row r="328" spans="3:4" x14ac:dyDescent="0.25">
      <c r="C328" s="2"/>
      <c r="D328" s="2"/>
    </row>
    <row r="329" spans="3:4" x14ac:dyDescent="0.25">
      <c r="C329" s="2"/>
      <c r="D329" s="2"/>
    </row>
    <row r="330" spans="3:4" x14ac:dyDescent="0.25">
      <c r="C330" s="2"/>
      <c r="D330" s="2"/>
    </row>
    <row r="331" spans="3:4" x14ac:dyDescent="0.25">
      <c r="C331" s="2"/>
      <c r="D331" s="2"/>
    </row>
    <row r="332" spans="3:4" x14ac:dyDescent="0.25">
      <c r="C332" s="2"/>
      <c r="D332" s="2"/>
    </row>
    <row r="333" spans="3:4" x14ac:dyDescent="0.25">
      <c r="C333" s="2"/>
      <c r="D333" s="2"/>
    </row>
    <row r="334" spans="3:4" x14ac:dyDescent="0.25">
      <c r="C334" s="2"/>
      <c r="D334" s="2"/>
    </row>
    <row r="335" spans="3:4" x14ac:dyDescent="0.25">
      <c r="C335" s="2"/>
      <c r="D335" s="2"/>
    </row>
    <row r="336" spans="3:4" x14ac:dyDescent="0.25">
      <c r="C336" s="2"/>
      <c r="D336" s="2"/>
    </row>
    <row r="337" spans="3:4" x14ac:dyDescent="0.25">
      <c r="C337" s="2"/>
      <c r="D337" s="2"/>
    </row>
    <row r="338" spans="3:4" x14ac:dyDescent="0.25">
      <c r="C338" s="2"/>
      <c r="D338" s="2"/>
    </row>
    <row r="339" spans="3:4" x14ac:dyDescent="0.25">
      <c r="C339" s="2"/>
      <c r="D339" s="2"/>
    </row>
    <row r="340" spans="3:4" x14ac:dyDescent="0.25">
      <c r="C340" s="2"/>
      <c r="D340" s="2"/>
    </row>
    <row r="341" spans="3:4" x14ac:dyDescent="0.25">
      <c r="C341" s="2"/>
      <c r="D341" s="2"/>
    </row>
    <row r="342" spans="3:4" x14ac:dyDescent="0.25">
      <c r="C342" s="2"/>
      <c r="D342" s="2"/>
    </row>
    <row r="343" spans="3:4" x14ac:dyDescent="0.25">
      <c r="C343" s="2"/>
      <c r="D343" s="2"/>
    </row>
    <row r="344" spans="3:4" x14ac:dyDescent="0.25">
      <c r="C344" s="2"/>
      <c r="D344" s="2"/>
    </row>
    <row r="345" spans="3:4" x14ac:dyDescent="0.25">
      <c r="C345" s="2"/>
      <c r="D345" s="2"/>
    </row>
    <row r="346" spans="3:4" x14ac:dyDescent="0.25">
      <c r="C346" s="2"/>
      <c r="D346" s="2"/>
    </row>
    <row r="347" spans="3:4" x14ac:dyDescent="0.25">
      <c r="C347" s="2"/>
      <c r="D347" s="2"/>
    </row>
    <row r="348" spans="3:4" x14ac:dyDescent="0.25">
      <c r="C348" s="2"/>
      <c r="D348" s="2"/>
    </row>
    <row r="349" spans="3:4" x14ac:dyDescent="0.25">
      <c r="C349" s="2"/>
      <c r="D349" s="2"/>
    </row>
    <row r="350" spans="3:4" x14ac:dyDescent="0.25">
      <c r="C350" s="2"/>
      <c r="D350" s="2"/>
    </row>
    <row r="351" spans="3:4" x14ac:dyDescent="0.25">
      <c r="C351" s="2"/>
      <c r="D351" s="2"/>
    </row>
    <row r="352" spans="3:4" x14ac:dyDescent="0.25">
      <c r="C352" s="2"/>
      <c r="D352" s="2"/>
    </row>
    <row r="353" spans="3:4" x14ac:dyDescent="0.25">
      <c r="C353" s="2"/>
      <c r="D353" s="2"/>
    </row>
    <row r="354" spans="3:4" x14ac:dyDescent="0.25">
      <c r="C354" s="2"/>
      <c r="D354" s="2"/>
    </row>
    <row r="355" spans="3:4" x14ac:dyDescent="0.25">
      <c r="C355" s="2"/>
      <c r="D355" s="2"/>
    </row>
    <row r="356" spans="3:4" x14ac:dyDescent="0.25">
      <c r="C356" s="2"/>
      <c r="D356" s="2"/>
    </row>
    <row r="357" spans="3:4" x14ac:dyDescent="0.25">
      <c r="C357" s="2"/>
      <c r="D357" s="2"/>
    </row>
    <row r="358" spans="3:4" x14ac:dyDescent="0.25">
      <c r="C358" s="2"/>
      <c r="D358" s="2"/>
    </row>
    <row r="359" spans="3:4" x14ac:dyDescent="0.25">
      <c r="C359" s="2"/>
      <c r="D359" s="2"/>
    </row>
    <row r="360" spans="3:4" x14ac:dyDescent="0.25">
      <c r="C360" s="2"/>
      <c r="D360" s="2"/>
    </row>
    <row r="361" spans="3:4" x14ac:dyDescent="0.25">
      <c r="C361" s="2"/>
      <c r="D361" s="2"/>
    </row>
    <row r="362" spans="3:4" x14ac:dyDescent="0.25">
      <c r="C362" s="2"/>
      <c r="D362" s="2"/>
    </row>
    <row r="363" spans="3:4" x14ac:dyDescent="0.25">
      <c r="C363" s="2"/>
      <c r="D363" s="2"/>
    </row>
    <row r="364" spans="3:4" x14ac:dyDescent="0.25">
      <c r="C364" s="2"/>
      <c r="D364" s="2"/>
    </row>
    <row r="365" spans="3:4" x14ac:dyDescent="0.25">
      <c r="C365" s="2"/>
      <c r="D365" s="2"/>
    </row>
    <row r="366" spans="3:4" x14ac:dyDescent="0.25">
      <c r="C366" s="2"/>
      <c r="D366" s="2"/>
    </row>
    <row r="367" spans="3:4" x14ac:dyDescent="0.25">
      <c r="C367" s="2"/>
      <c r="D367" s="2"/>
    </row>
    <row r="368" spans="3:4" x14ac:dyDescent="0.25">
      <c r="C368" s="2"/>
      <c r="D368" s="2"/>
    </row>
    <row r="369" spans="3:4" x14ac:dyDescent="0.25">
      <c r="C369" s="2"/>
      <c r="D369" s="2"/>
    </row>
    <row r="370" spans="3:4" x14ac:dyDescent="0.25">
      <c r="C370" s="2"/>
      <c r="D370" s="2"/>
    </row>
    <row r="371" spans="3:4" x14ac:dyDescent="0.25">
      <c r="C371" s="2"/>
      <c r="D371" s="2"/>
    </row>
    <row r="372" spans="3:4" x14ac:dyDescent="0.25">
      <c r="C372" s="2"/>
      <c r="D372" s="2"/>
    </row>
    <row r="373" spans="3:4" x14ac:dyDescent="0.25">
      <c r="C373" s="2"/>
      <c r="D373" s="2"/>
    </row>
    <row r="374" spans="3:4" x14ac:dyDescent="0.25">
      <c r="C374" s="2"/>
      <c r="D374" s="2"/>
    </row>
    <row r="375" spans="3:4" x14ac:dyDescent="0.25">
      <c r="C375" s="2"/>
      <c r="D375" s="2"/>
    </row>
    <row r="376" spans="3:4" x14ac:dyDescent="0.25">
      <c r="C376" s="2"/>
      <c r="D376" s="2"/>
    </row>
  </sheetData>
  <sheetProtection formatCells="0" formatColumns="0" formatRows="0" insertRows="0" insertHyperlinks="0" deleteRows="0" sort="0" autoFilter="0"/>
  <protectedRanges>
    <protectedRange sqref="AC19:IX111 P20:P112 AB19:AB112 Q22:Y111 Z19:Z112 AA19:AA111 Q20:T21 C19:T19 U19:Y21 B19:B111 C20:O111 B10:IX18 B8:D9 Y8:AB9 AE8:AF9 AI8:AI9 AM8:IX9 I8:V9" name="Listenbereich"/>
    <protectedRange sqref="E8:G8" name="Listenbereich_1"/>
    <protectedRange sqref="E9:G9" name="Listenbereich_2"/>
    <protectedRange sqref="H8:H9" name="Listenbereich_3"/>
    <protectedRange sqref="W8:X9" name="Listenbereich_5"/>
    <protectedRange sqref="AC8:AD9" name="Listenbereich_6"/>
    <protectedRange sqref="AG8:AH9" name="Listenbereich_8"/>
    <protectedRange sqref="AJ8:AL9" name="Listenbereich_10"/>
  </protectedRanges>
  <autoFilter ref="B7:AL112" xr:uid="{00000000-0009-0000-0000-000001000000}">
    <sortState xmlns:xlrd2="http://schemas.microsoft.com/office/spreadsheetml/2017/richdata2" ref="B10:AK110">
      <sortCondition ref="B7:B108"/>
    </sortState>
  </autoFilter>
  <mergeCells count="5">
    <mergeCell ref="J2:L3"/>
    <mergeCell ref="M2:M3"/>
    <mergeCell ref="B4:C4"/>
    <mergeCell ref="B5:C5"/>
    <mergeCell ref="B2:E3"/>
  </mergeCells>
  <conditionalFormatting sqref="J2:M3">
    <cfRule type="expression" dxfId="6" priority="13">
      <formula>$J$2="Risk score detoriated by"</formula>
    </cfRule>
  </conditionalFormatting>
  <conditionalFormatting sqref="O8:P112">
    <cfRule type="cellIs" dxfId="5" priority="14" stopIfTrue="1" operator="equal">
      <formula>"M"</formula>
    </cfRule>
    <cfRule type="cellIs" dxfId="4" priority="15" stopIfTrue="1" operator="equal">
      <formula>"H"</formula>
    </cfRule>
    <cfRule type="cellIs" dxfId="3" priority="16" stopIfTrue="1" operator="equal">
      <formula>"F"</formula>
    </cfRule>
  </conditionalFormatting>
  <conditionalFormatting sqref="Y8:Z112">
    <cfRule type="cellIs" dxfId="2" priority="20" stopIfTrue="1" operator="equal">
      <formula>"M"</formula>
    </cfRule>
    <cfRule type="cellIs" dxfId="1" priority="21" stopIfTrue="1" operator="equal">
      <formula>"H"</formula>
    </cfRule>
    <cfRule type="cellIs" dxfId="0" priority="22" stopIfTrue="1" operator="equal">
      <formula>"F"</formula>
    </cfRule>
  </conditionalFormatting>
  <dataValidations count="5">
    <dataValidation allowBlank="1" showErrorMessage="1" errorTitle="Falsche Eingabe" error="Bitte Werte zwischen 1 und 10 eingeben" sqref="W11:W111 X11:X112 W8:X10 AG8:AH112" xr:uid="{00000000-0002-0000-0100-000000000000}"/>
    <dataValidation type="list" allowBlank="1" showInputMessage="1" showErrorMessage="1" sqref="AI8:AI112" xr:uid="{00000000-0002-0000-0100-000001000000}">
      <formula1>Strategie</formula1>
    </dataValidation>
    <dataValidation type="decimal" allowBlank="1" showErrorMessage="1" errorTitle="Falsche Eingabe" error="Bitte Werte zwischen 1 und 10 eingeben" sqref="T8:T111 AD8:AD111" xr:uid="{00000000-0002-0000-0100-000002000000}">
      <formula1>1</formula1>
      <formula2>10</formula2>
    </dataValidation>
    <dataValidation type="decimal" allowBlank="1" showErrorMessage="1" errorTitle="Falsche Eingabe" error="Bitte Werte zwischen 1 und 100 eingeben" sqref="AC8:AC111" xr:uid="{00000000-0002-0000-0100-000003000000}">
      <formula1>0</formula1>
      <formula2>1</formula2>
    </dataValidation>
    <dataValidation allowBlank="1" showDropDown="1" showErrorMessage="1" errorTitle="Falsche Eingabe" error="Bitte Werte in Zehnerschritten zwischen 1 und 100 eingeben" sqref="S8:S111" xr:uid="{00000000-0002-0000-0100-000004000000}"/>
  </dataValidations>
  <pageMargins left="0.70866141732283472" right="0.70866141732283472" top="0.78740157480314965" bottom="0.78740157480314965" header="0.31496062992125984" footer="0.31496062992125984"/>
  <pageSetup paperSize="9" orientation="landscape" horizontalDpi="4294967292" r:id="rId1"/>
  <headerFooter>
    <oddFooter>&amp;R&amp;8Vorlage von www.ayonik.de     &amp;G</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116" stopIfTrue="1" operator="equal" id="{66658EF9-89A9-4CEF-AF13-52DB79FE2897}">
            <xm:f>'Risiko-Bewertungsmatrix'!$B$38</xm:f>
            <x14:dxf>
              <font>
                <condense val="0"/>
                <extend val="0"/>
                <color rgb="FF006100"/>
              </font>
              <fill>
                <patternFill>
                  <bgColor rgb="FFC6EFCE"/>
                </patternFill>
              </fill>
            </x14:dxf>
          </x14:cfRule>
          <x14:cfRule type="cellIs" priority="117" stopIfTrue="1" operator="equal" id="{7108BFCB-73D2-4BD9-884A-0A19DED176BA}">
            <xm:f>'Risiko-Bewertungsmatrix'!$B$37</xm:f>
            <x14:dxf>
              <font>
                <condense val="0"/>
                <extend val="0"/>
                <color rgb="FF9C0006"/>
              </font>
              <fill>
                <patternFill>
                  <bgColor rgb="FFFFC7CE"/>
                </patternFill>
              </fill>
            </x14:dxf>
          </x14:cfRule>
          <xm:sqref>D8:D112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'Risiko-Bewertungsmatrix'!$L$28:$L$32</xm:f>
          </x14:formula1>
          <xm:sqref>L6</xm:sqref>
        </x14:dataValidation>
        <x14:dataValidation type="list" allowBlank="1" showInputMessage="1" showErrorMessage="1" xr:uid="{00000000-0002-0000-0100-000006000000}">
          <x14:formula1>
            <xm:f>'Risiko-Bewertungsmatrix'!$B$37:$B$38</xm:f>
          </x14:formula1>
          <xm:sqref>D8:D111</xm:sqref>
        </x14:dataValidation>
        <x14:dataValidation type="list" allowBlank="1" showInputMessage="1" showErrorMessage="1" xr:uid="{00000000-0002-0000-0100-000007000000}">
          <x14:formula1>
            <xm:f>'Risiko-Bewertungsmatrix'!$G$28:$G$32</xm:f>
          </x14:formula1>
          <xm:sqref>J8:J112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Risiko-Bewertungsmatrix</vt:lpstr>
      <vt:lpstr>Analyse</vt:lpstr>
      <vt:lpstr>Analyse!Drucktitel</vt:lpstr>
      <vt:lpstr>Strategie</vt:lpstr>
    </vt:vector>
  </TitlesOfParts>
  <Company>ayonik GmbH</Company>
  <LinksUpToDate>false</LinksUpToDate>
  <SharedDoc>false</SharedDoc>
  <HyperlinkBase>http://www.ayonik.de/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and risk analysis</dc:title>
  <dc:creator>Lars Nussbaumer</dc:creator>
  <cp:keywords>risk management, risk register, project management, template</cp:keywords>
  <cp:lastModifiedBy>Lars Nussbaumer</cp:lastModifiedBy>
  <cp:lastPrinted>2009-08-25T09:50:33Z</cp:lastPrinted>
  <dcterms:created xsi:type="dcterms:W3CDTF">2009-08-21T07:39:38Z</dcterms:created>
  <dcterms:modified xsi:type="dcterms:W3CDTF">2025-05-20T14:11:42Z</dcterms:modified>
  <cp:category>Project management template</cp:category>
</cp:coreProperties>
</file>